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DieseArbeitsmappe" defaultThemeVersion="124226"/>
  <mc:AlternateContent xmlns:mc="http://schemas.openxmlformats.org/markup-compatibility/2006">
    <mc:Choice Requires="x15">
      <x15ac:absPath xmlns:x15ac="http://schemas.microsoft.com/office/spreadsheetml/2010/11/ac" url="F:\PM\PC Finanzen &amp; Steuern\P R O D U K T E_\01_Seminare_Fachkongresse\00_Seminarausschreibungen\Seminarausschreibungen_2023\zum_Anpassen\beim_Marketing_Abgelegt_Personal\"/>
    </mc:Choice>
  </mc:AlternateContent>
  <xr:revisionPtr revIDLastSave="0" documentId="8_{01D822A6-42C6-4EFD-84C3-982FEC58E896}" xr6:coauthVersionLast="47" xr6:coauthVersionMax="47" xr10:uidLastSave="{00000000-0000-0000-0000-000000000000}"/>
  <bookViews>
    <workbookView xWindow="-120" yWindow="-120" windowWidth="25440" windowHeight="15540" xr2:uid="{00000000-000D-0000-FFFF-FFFF00000000}"/>
  </bookViews>
  <sheets>
    <sheet name="Test" sheetId="2" r:id="rId1"/>
    <sheet name="Empf" sheetId="3" state="hidden" r:id="rId2"/>
  </sheets>
  <definedNames>
    <definedName name="_xlnm.Print_Area" localSheetId="0">Test!$A:$O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20" i="2" l="1"/>
  <c r="G119" i="2"/>
  <c r="G118" i="2"/>
  <c r="G117" i="2"/>
  <c r="B64" i="2"/>
  <c r="B257" i="2" l="1"/>
  <c r="AN124" i="2"/>
  <c r="B249" i="2"/>
  <c r="AM2" i="2" l="1"/>
  <c r="AH222" i="2"/>
  <c r="AG222" i="2"/>
  <c r="AF222" i="2"/>
  <c r="AA222" i="2"/>
  <c r="Z222" i="2"/>
  <c r="AH221" i="2"/>
  <c r="AG221" i="2"/>
  <c r="AF221" i="2"/>
  <c r="AA221" i="2"/>
  <c r="Z221" i="2"/>
  <c r="AH220" i="2"/>
  <c r="AG220" i="2"/>
  <c r="AF220" i="2"/>
  <c r="AA220" i="2"/>
  <c r="Z220" i="2"/>
  <c r="AH216" i="2"/>
  <c r="AG216" i="2"/>
  <c r="AF216" i="2"/>
  <c r="AA216" i="2"/>
  <c r="Z216" i="2"/>
  <c r="AH215" i="2"/>
  <c r="AG215" i="2"/>
  <c r="AF215" i="2"/>
  <c r="AA215" i="2"/>
  <c r="Z215" i="2"/>
  <c r="AH214" i="2"/>
  <c r="AG214" i="2"/>
  <c r="AF214" i="2"/>
  <c r="AA214" i="2"/>
  <c r="Z214" i="2"/>
  <c r="AH213" i="2"/>
  <c r="AG213" i="2"/>
  <c r="AF213" i="2"/>
  <c r="AA213" i="2"/>
  <c r="Z213" i="2"/>
  <c r="AH212" i="2"/>
  <c r="AG212" i="2"/>
  <c r="AF212" i="2"/>
  <c r="AA212" i="2"/>
  <c r="Z212" i="2"/>
  <c r="AH208" i="2"/>
  <c r="AG208" i="2"/>
  <c r="AF208" i="2"/>
  <c r="AA208" i="2"/>
  <c r="Z208" i="2"/>
  <c r="AH207" i="2"/>
  <c r="AG207" i="2"/>
  <c r="AF207" i="2"/>
  <c r="AA207" i="2"/>
  <c r="Z207" i="2"/>
  <c r="AH206" i="2"/>
  <c r="AG206" i="2"/>
  <c r="AF206" i="2"/>
  <c r="AA206" i="2"/>
  <c r="Z206" i="2"/>
  <c r="Y206" i="2" s="1"/>
  <c r="AH205" i="2"/>
  <c r="AG205" i="2"/>
  <c r="AF205" i="2"/>
  <c r="AA205" i="2"/>
  <c r="Z205" i="2"/>
  <c r="AH204" i="2"/>
  <c r="AG204" i="2"/>
  <c r="AF204" i="2"/>
  <c r="AA204" i="2"/>
  <c r="Z204" i="2"/>
  <c r="AH203" i="2"/>
  <c r="AG203" i="2"/>
  <c r="AF203" i="2"/>
  <c r="AA203" i="2"/>
  <c r="Z203" i="2"/>
  <c r="AH202" i="2"/>
  <c r="AG202" i="2"/>
  <c r="AF202" i="2"/>
  <c r="AA202" i="2"/>
  <c r="Z202" i="2"/>
  <c r="AH201" i="2"/>
  <c r="AG201" i="2"/>
  <c r="AF201" i="2"/>
  <c r="AA201" i="2"/>
  <c r="Z201" i="2"/>
  <c r="AH197" i="2"/>
  <c r="AG197" i="2"/>
  <c r="AF197" i="2"/>
  <c r="AA197" i="2"/>
  <c r="Z197" i="2"/>
  <c r="AH196" i="2"/>
  <c r="AG196" i="2"/>
  <c r="AF196" i="2"/>
  <c r="AA196" i="2"/>
  <c r="Z196" i="2"/>
  <c r="AH195" i="2"/>
  <c r="AG195" i="2"/>
  <c r="AF195" i="2"/>
  <c r="AA195" i="2"/>
  <c r="Z195" i="2"/>
  <c r="AH194" i="2"/>
  <c r="AG194" i="2"/>
  <c r="AF194" i="2"/>
  <c r="AA194" i="2"/>
  <c r="Z194" i="2"/>
  <c r="AH193" i="2"/>
  <c r="AG193" i="2"/>
  <c r="AF193" i="2"/>
  <c r="AA193" i="2"/>
  <c r="Z193" i="2"/>
  <c r="AH192" i="2"/>
  <c r="AG192" i="2"/>
  <c r="AF192" i="2"/>
  <c r="AA192" i="2"/>
  <c r="Z192" i="2"/>
  <c r="AH191" i="2"/>
  <c r="AG191" i="2"/>
  <c r="AF191" i="2"/>
  <c r="AA191" i="2"/>
  <c r="Z191" i="2"/>
  <c r="AL180" i="2"/>
  <c r="AK180" i="2"/>
  <c r="AJ180" i="2"/>
  <c r="AI180" i="2"/>
  <c r="AH180" i="2"/>
  <c r="AG180" i="2"/>
  <c r="AF180" i="2"/>
  <c r="AE180" i="2"/>
  <c r="AD180" i="2"/>
  <c r="AC180" i="2"/>
  <c r="AB180" i="2"/>
  <c r="AA180" i="2"/>
  <c r="Z180" i="2"/>
  <c r="AH171" i="2"/>
  <c r="AG171" i="2"/>
  <c r="AF171" i="2"/>
  <c r="AA171" i="2"/>
  <c r="Z171" i="2"/>
  <c r="AH169" i="2"/>
  <c r="AG169" i="2"/>
  <c r="AF169" i="2"/>
  <c r="AA169" i="2"/>
  <c r="Z169" i="2"/>
  <c r="AH167" i="2"/>
  <c r="AG167" i="2"/>
  <c r="AF167" i="2"/>
  <c r="AA167" i="2"/>
  <c r="Z167" i="2"/>
  <c r="AH165" i="2"/>
  <c r="AG165" i="2"/>
  <c r="AF165" i="2"/>
  <c r="AA165" i="2"/>
  <c r="Z165" i="2"/>
  <c r="AH163" i="2"/>
  <c r="AG163" i="2"/>
  <c r="AF163" i="2"/>
  <c r="AA163" i="2"/>
  <c r="Z163" i="2"/>
  <c r="AH156" i="2"/>
  <c r="AG156" i="2"/>
  <c r="AF156" i="2"/>
  <c r="AA156" i="2"/>
  <c r="Z156" i="2"/>
  <c r="AH154" i="2"/>
  <c r="AG154" i="2"/>
  <c r="AF154" i="2"/>
  <c r="AA154" i="2"/>
  <c r="Z154" i="2"/>
  <c r="AH152" i="2"/>
  <c r="AG152" i="2"/>
  <c r="AF152" i="2"/>
  <c r="AA152" i="2"/>
  <c r="Z152" i="2"/>
  <c r="AH144" i="2"/>
  <c r="AG144" i="2"/>
  <c r="AF144" i="2"/>
  <c r="AA144" i="2"/>
  <c r="Z144" i="2"/>
  <c r="AH143" i="2"/>
  <c r="AG143" i="2"/>
  <c r="AF143" i="2"/>
  <c r="AA143" i="2"/>
  <c r="Z143" i="2"/>
  <c r="AH142" i="2"/>
  <c r="AG142" i="2"/>
  <c r="AF142" i="2"/>
  <c r="AA142" i="2"/>
  <c r="Z142" i="2"/>
  <c r="AH141" i="2"/>
  <c r="AG141" i="2"/>
  <c r="AF141" i="2"/>
  <c r="AA141" i="2"/>
  <c r="Z141" i="2"/>
  <c r="AH140" i="2"/>
  <c r="AG140" i="2"/>
  <c r="AF140" i="2"/>
  <c r="AA140" i="2"/>
  <c r="Z140" i="2"/>
  <c r="AH139" i="2"/>
  <c r="AG139" i="2"/>
  <c r="AF139" i="2"/>
  <c r="AA139" i="2"/>
  <c r="Z139" i="2"/>
  <c r="AH135" i="2"/>
  <c r="AG135" i="2"/>
  <c r="AF135" i="2"/>
  <c r="AA135" i="2"/>
  <c r="Z135" i="2"/>
  <c r="AH134" i="2"/>
  <c r="AG134" i="2"/>
  <c r="AF134" i="2"/>
  <c r="AA134" i="2"/>
  <c r="Z134" i="2"/>
  <c r="AH133" i="2"/>
  <c r="AG133" i="2"/>
  <c r="AF133" i="2"/>
  <c r="AA133" i="2"/>
  <c r="Z133" i="2"/>
  <c r="AH132" i="2"/>
  <c r="AG132" i="2"/>
  <c r="AF132" i="2"/>
  <c r="AA132" i="2"/>
  <c r="Z132" i="2"/>
  <c r="AH131" i="2"/>
  <c r="AG131" i="2"/>
  <c r="AF131" i="2"/>
  <c r="AA131" i="2"/>
  <c r="Z131" i="2"/>
  <c r="AH130" i="2"/>
  <c r="AG130" i="2"/>
  <c r="AF130" i="2"/>
  <c r="AA130" i="2"/>
  <c r="Z130" i="2"/>
  <c r="AH129" i="2"/>
  <c r="AG129" i="2"/>
  <c r="AF129" i="2"/>
  <c r="AA129" i="2"/>
  <c r="Z129" i="2"/>
  <c r="AH128" i="2"/>
  <c r="AG128" i="2"/>
  <c r="AF128" i="2"/>
  <c r="AA128" i="2"/>
  <c r="Z128" i="2"/>
  <c r="AH127" i="2"/>
  <c r="AG127" i="2"/>
  <c r="AF127" i="2"/>
  <c r="AA127" i="2"/>
  <c r="Z127" i="2"/>
  <c r="AH126" i="2"/>
  <c r="AG126" i="2"/>
  <c r="AF126" i="2"/>
  <c r="AA126" i="2"/>
  <c r="Z126" i="2"/>
  <c r="AJ116" i="2"/>
  <c r="AI116" i="2"/>
  <c r="AH116" i="2"/>
  <c r="AG116" i="2"/>
  <c r="AF116" i="2"/>
  <c r="AC116" i="2"/>
  <c r="AB116" i="2"/>
  <c r="AA116" i="2"/>
  <c r="Z116" i="2"/>
  <c r="AH108" i="2"/>
  <c r="AG108" i="2"/>
  <c r="AF108" i="2"/>
  <c r="AA108" i="2"/>
  <c r="Z108" i="2"/>
  <c r="AH103" i="2"/>
  <c r="AG103" i="2"/>
  <c r="AF103" i="2"/>
  <c r="AA103" i="2"/>
  <c r="Z103" i="2"/>
  <c r="AH96" i="2"/>
  <c r="AG96" i="2"/>
  <c r="AF96" i="2"/>
  <c r="AA96" i="2"/>
  <c r="Z96" i="2"/>
  <c r="AH91" i="2"/>
  <c r="AG91" i="2"/>
  <c r="AF91" i="2"/>
  <c r="AA91" i="2"/>
  <c r="Z91" i="2"/>
  <c r="AI80" i="2"/>
  <c r="AH80" i="2"/>
  <c r="AG80" i="2"/>
  <c r="AF80" i="2"/>
  <c r="AB80" i="2"/>
  <c r="AA80" i="2"/>
  <c r="Z80" i="2"/>
  <c r="AI69" i="2"/>
  <c r="AH69" i="2"/>
  <c r="AG69" i="2"/>
  <c r="AF69" i="2"/>
  <c r="AB69" i="2"/>
  <c r="AA69" i="2"/>
  <c r="Z69" i="2"/>
  <c r="AI62" i="2"/>
  <c r="AH62" i="2"/>
  <c r="AG62" i="2"/>
  <c r="AF62" i="2"/>
  <c r="AB62" i="2"/>
  <c r="AA62" i="2"/>
  <c r="Z62" i="2"/>
  <c r="AH53" i="2"/>
  <c r="AG53" i="2"/>
  <c r="AF53" i="2"/>
  <c r="AA53" i="2"/>
  <c r="Z53" i="2"/>
  <c r="AH52" i="2"/>
  <c r="AG52" i="2"/>
  <c r="AF52" i="2"/>
  <c r="AA52" i="2"/>
  <c r="Z52" i="2"/>
  <c r="AH51" i="2"/>
  <c r="AG51" i="2"/>
  <c r="AF51" i="2"/>
  <c r="AA51" i="2"/>
  <c r="Z51" i="2"/>
  <c r="AH50" i="2"/>
  <c r="AG50" i="2"/>
  <c r="AF50" i="2"/>
  <c r="AA50" i="2"/>
  <c r="Z50" i="2"/>
  <c r="AH49" i="2"/>
  <c r="AG49" i="2"/>
  <c r="AF49" i="2"/>
  <c r="AA49" i="2"/>
  <c r="Z49" i="2"/>
  <c r="AI41" i="2"/>
  <c r="AH41" i="2"/>
  <c r="AG41" i="2"/>
  <c r="AF41" i="2"/>
  <c r="AB41" i="2"/>
  <c r="AA41" i="2"/>
  <c r="Z41" i="2"/>
  <c r="AI34" i="2"/>
  <c r="AH34" i="2"/>
  <c r="AG34" i="2"/>
  <c r="AF34" i="2"/>
  <c r="AB34" i="2"/>
  <c r="AA34" i="2"/>
  <c r="Z34" i="2"/>
  <c r="AH27" i="2"/>
  <c r="AG27" i="2"/>
  <c r="AF27" i="2"/>
  <c r="AA27" i="2"/>
  <c r="Z27" i="2"/>
  <c r="AH26" i="2"/>
  <c r="AG26" i="2"/>
  <c r="AF26" i="2"/>
  <c r="AA26" i="2"/>
  <c r="Z26" i="2"/>
  <c r="AH25" i="2"/>
  <c r="AG25" i="2"/>
  <c r="AF25" i="2"/>
  <c r="AA25" i="2"/>
  <c r="Z25" i="2"/>
  <c r="AH24" i="2"/>
  <c r="AG24" i="2"/>
  <c r="AF24" i="2"/>
  <c r="AA24" i="2"/>
  <c r="Z24" i="2"/>
  <c r="AH23" i="2"/>
  <c r="AG23" i="2"/>
  <c r="AF23" i="2"/>
  <c r="AA23" i="2"/>
  <c r="Z23" i="2"/>
  <c r="AH22" i="2"/>
  <c r="AG22" i="2"/>
  <c r="AF22" i="2"/>
  <c r="AA22" i="2"/>
  <c r="Z22" i="2"/>
  <c r="AH21" i="2"/>
  <c r="AG21" i="2"/>
  <c r="AF21" i="2"/>
  <c r="AA21" i="2"/>
  <c r="Z21" i="2"/>
  <c r="AH20" i="2"/>
  <c r="AG20" i="2"/>
  <c r="AF20" i="2"/>
  <c r="AA20" i="2"/>
  <c r="Z20" i="2"/>
  <c r="AH19" i="2"/>
  <c r="AG19" i="2"/>
  <c r="AF19" i="2"/>
  <c r="AA19" i="2"/>
  <c r="Z19" i="2"/>
  <c r="AH18" i="2"/>
  <c r="AG18" i="2"/>
  <c r="AF18" i="2"/>
  <c r="AA18" i="2"/>
  <c r="Z18" i="2"/>
  <c r="AI14" i="2"/>
  <c r="AH14" i="2"/>
  <c r="AG14" i="2"/>
  <c r="AF14" i="2"/>
  <c r="AB14" i="2"/>
  <c r="AA14" i="2"/>
  <c r="Z14" i="2"/>
  <c r="AI13" i="2"/>
  <c r="AH13" i="2"/>
  <c r="AG13" i="2"/>
  <c r="AF13" i="2"/>
  <c r="AB13" i="2"/>
  <c r="AA13" i="2"/>
  <c r="Z13" i="2"/>
  <c r="AI12" i="2"/>
  <c r="AH12" i="2"/>
  <c r="AG12" i="2"/>
  <c r="AF12" i="2"/>
  <c r="AB12" i="2"/>
  <c r="AA12" i="2"/>
  <c r="Z12" i="2"/>
  <c r="AI11" i="2"/>
  <c r="AH11" i="2"/>
  <c r="AG11" i="2"/>
  <c r="AF11" i="2"/>
  <c r="AB11" i="2"/>
  <c r="AA11" i="2"/>
  <c r="Z11" i="2"/>
  <c r="Y103" i="2" l="1"/>
  <c r="Y50" i="2"/>
  <c r="Y26" i="2"/>
  <c r="Y208" i="2"/>
  <c r="AP208" i="2" s="1"/>
  <c r="Y204" i="2"/>
  <c r="Y202" i="2"/>
  <c r="AP202" i="2" s="1"/>
  <c r="Y180" i="2"/>
  <c r="AP180" i="2" s="1"/>
  <c r="Y144" i="2"/>
  <c r="Y140" i="2"/>
  <c r="Y51" i="2"/>
  <c r="Y22" i="2"/>
  <c r="Y21" i="2"/>
  <c r="Y18" i="2"/>
  <c r="Y214" i="2"/>
  <c r="AP214" i="2" s="1"/>
  <c r="Y163" i="2"/>
  <c r="AP163" i="2" s="1"/>
  <c r="Y171" i="2"/>
  <c r="AP171" i="2" s="1"/>
  <c r="Y129" i="2"/>
  <c r="Y133" i="2"/>
  <c r="Y108" i="2"/>
  <c r="Y91" i="2"/>
  <c r="Y19" i="2"/>
  <c r="Y12" i="2"/>
  <c r="Y13" i="2"/>
  <c r="Y11" i="2"/>
  <c r="Y80" i="2"/>
  <c r="Y96" i="2"/>
  <c r="Y212" i="2"/>
  <c r="AP212" i="2" s="1"/>
  <c r="Y213" i="2"/>
  <c r="AP213" i="2" s="1"/>
  <c r="Y222" i="2"/>
  <c r="AP222" i="2" s="1"/>
  <c r="Y41" i="2"/>
  <c r="Y62" i="2"/>
  <c r="Y52" i="2"/>
  <c r="Y126" i="2"/>
  <c r="Y130" i="2"/>
  <c r="Y134" i="2"/>
  <c r="Y152" i="2"/>
  <c r="Y165" i="2"/>
  <c r="AP165" i="2" s="1"/>
  <c r="Y201" i="2"/>
  <c r="AP201" i="2" s="1"/>
  <c r="Y205" i="2"/>
  <c r="AP205" i="2" s="1"/>
  <c r="Y34" i="2"/>
  <c r="Y53" i="2"/>
  <c r="Y69" i="2"/>
  <c r="Y135" i="2"/>
  <c r="Y154" i="2"/>
  <c r="Y167" i="2"/>
  <c r="AP167" i="2" s="1"/>
  <c r="Y193" i="2"/>
  <c r="AP193" i="2" s="1"/>
  <c r="Y197" i="2"/>
  <c r="AP197" i="2" s="1"/>
  <c r="Y49" i="2"/>
  <c r="Y20" i="2"/>
  <c r="Y116" i="2"/>
  <c r="Y132" i="2"/>
  <c r="Y139" i="2"/>
  <c r="Y141" i="2"/>
  <c r="Y143" i="2"/>
  <c r="Y156" i="2"/>
  <c r="Y203" i="2"/>
  <c r="AP203" i="2" s="1"/>
  <c r="Y207" i="2"/>
  <c r="AP207" i="2" s="1"/>
  <c r="Y192" i="2"/>
  <c r="AP192" i="2" s="1"/>
  <c r="Y196" i="2"/>
  <c r="AP196" i="2" s="1"/>
  <c r="Y195" i="2"/>
  <c r="AP195" i="2" s="1"/>
  <c r="Y221" i="2"/>
  <c r="AP221" i="2" s="1"/>
  <c r="Y220" i="2"/>
  <c r="AP220" i="2" s="1"/>
  <c r="Y216" i="2"/>
  <c r="AP216" i="2" s="1"/>
  <c r="Y215" i="2"/>
  <c r="AP215" i="2" s="1"/>
  <c r="Y194" i="2"/>
  <c r="AP194" i="2" s="1"/>
  <c r="Y191" i="2"/>
  <c r="AP191" i="2" s="1"/>
  <c r="Y169" i="2"/>
  <c r="AP169" i="2" s="1"/>
  <c r="Y142" i="2"/>
  <c r="Y131" i="2"/>
  <c r="Y128" i="2"/>
  <c r="Y127" i="2"/>
  <c r="Y27" i="2"/>
  <c r="Y25" i="2"/>
  <c r="Y24" i="2"/>
  <c r="Y23" i="2"/>
  <c r="Y14" i="2"/>
  <c r="C5" i="3"/>
  <c r="C6" i="3"/>
  <c r="C7" i="3"/>
  <c r="C8" i="3"/>
  <c r="C9" i="3"/>
  <c r="C10" i="3"/>
  <c r="C3" i="3"/>
  <c r="C4" i="3"/>
  <c r="C2" i="3"/>
  <c r="AN211" i="2"/>
  <c r="J256" i="2" s="1"/>
  <c r="AN200" i="2"/>
  <c r="J255" i="2" s="1"/>
  <c r="AN190" i="2"/>
  <c r="J254" i="2" s="1"/>
  <c r="AN175" i="2"/>
  <c r="J253" i="2" s="1"/>
  <c r="AN159" i="2"/>
  <c r="J252" i="2" s="1"/>
  <c r="AN147" i="2"/>
  <c r="J251" i="2" s="1"/>
  <c r="AN138" i="2"/>
  <c r="J250" i="2" s="1"/>
  <c r="J249" i="2"/>
  <c r="AN111" i="2"/>
  <c r="J248" i="2" s="1"/>
  <c r="AN99" i="2"/>
  <c r="J240" i="2" s="1"/>
  <c r="AN87" i="2"/>
  <c r="J239" i="2" s="1"/>
  <c r="AN76" i="2"/>
  <c r="J238" i="2" s="1"/>
  <c r="AN56" i="2"/>
  <c r="J237" i="2" s="1"/>
  <c r="AN48" i="2"/>
  <c r="J236" i="2" s="1"/>
  <c r="AN30" i="2"/>
  <c r="J235" i="2" s="1"/>
  <c r="AN17" i="2"/>
  <c r="J234" i="2" s="1"/>
  <c r="AN10" i="2"/>
  <c r="J233" i="2" s="1"/>
  <c r="AN219" i="2"/>
  <c r="J257" i="2" s="1"/>
  <c r="T219" i="2"/>
  <c r="S219" i="2"/>
  <c r="B256" i="2"/>
  <c r="B255" i="2"/>
  <c r="B254" i="2"/>
  <c r="B253" i="2"/>
  <c r="B252" i="2"/>
  <c r="B251" i="2"/>
  <c r="B250" i="2"/>
  <c r="B248" i="2"/>
  <c r="B240" i="2"/>
  <c r="B239" i="2"/>
  <c r="B238" i="2"/>
  <c r="B237" i="2"/>
  <c r="B236" i="2"/>
  <c r="B235" i="2"/>
  <c r="B234" i="2"/>
  <c r="B233" i="2"/>
  <c r="T211" i="2"/>
  <c r="S211" i="2"/>
  <c r="AP206" i="2"/>
  <c r="AP204" i="2"/>
  <c r="T200" i="2"/>
  <c r="S200" i="2"/>
  <c r="T190" i="2"/>
  <c r="S190" i="2"/>
  <c r="T160" i="2"/>
  <c r="S160" i="2"/>
  <c r="J241" i="2" l="1"/>
  <c r="J258" i="2"/>
  <c r="AP156" i="2" l="1"/>
  <c r="AP154" i="2"/>
  <c r="AP152" i="2"/>
  <c r="T149" i="2"/>
  <c r="S149" i="2"/>
  <c r="AP144" i="2"/>
  <c r="AP143" i="2"/>
  <c r="AP142" i="2"/>
  <c r="AP141" i="2"/>
  <c r="AP140" i="2"/>
  <c r="AP139" i="2"/>
  <c r="T138" i="2"/>
  <c r="S138" i="2"/>
  <c r="AP135" i="2"/>
  <c r="AP134" i="2"/>
  <c r="AP133" i="2"/>
  <c r="AP132" i="2"/>
  <c r="AP131" i="2"/>
  <c r="AP130" i="2"/>
  <c r="AP129" i="2"/>
  <c r="AP128" i="2"/>
  <c r="AP127" i="2"/>
  <c r="AP126" i="2"/>
  <c r="T125" i="2"/>
  <c r="S125" i="2"/>
  <c r="AP108" i="2"/>
  <c r="AP116" i="2"/>
  <c r="S115" i="2"/>
  <c r="T115" i="2"/>
  <c r="U115" i="2"/>
  <c r="V115" i="2"/>
  <c r="T107" i="2"/>
  <c r="S107" i="2"/>
  <c r="AP103" i="2"/>
  <c r="T102" i="2"/>
  <c r="S102" i="2"/>
  <c r="AP96" i="2"/>
  <c r="T95" i="2"/>
  <c r="S95" i="2"/>
  <c r="AP91" i="2"/>
  <c r="T90" i="2"/>
  <c r="S90" i="2"/>
  <c r="T79" i="2"/>
  <c r="S79" i="2"/>
  <c r="AP80" i="2"/>
  <c r="AP69" i="2"/>
  <c r="U68" i="2"/>
  <c r="T68" i="2"/>
  <c r="S68" i="2"/>
  <c r="U61" i="2"/>
  <c r="S61" i="2"/>
  <c r="AP62" i="2"/>
  <c r="T61" i="2"/>
  <c r="AP50" i="2"/>
  <c r="AP51" i="2"/>
  <c r="AP52" i="2"/>
  <c r="AP53" i="2"/>
  <c r="AP49" i="2"/>
  <c r="T48" i="2"/>
  <c r="S48" i="2"/>
  <c r="AP41" i="2"/>
  <c r="AP34" i="2"/>
  <c r="AP27" i="2" l="1"/>
  <c r="AP22" i="2"/>
  <c r="AP23" i="2"/>
  <c r="AP24" i="2"/>
  <c r="AP25" i="2"/>
  <c r="AP26" i="2"/>
  <c r="AP21" i="2" l="1"/>
  <c r="AP20" i="2"/>
  <c r="AP19" i="2"/>
  <c r="AP18" i="2"/>
  <c r="T17" i="2"/>
  <c r="S17" i="2"/>
  <c r="T10" i="2"/>
  <c r="U10" i="2"/>
  <c r="S10" i="2"/>
  <c r="AP11" i="2"/>
  <c r="AP12" i="2"/>
  <c r="AP13" i="2"/>
  <c r="AP14" i="2"/>
  <c r="Q192" i="2" l="1"/>
  <c r="Q221" i="2"/>
  <c r="Q220" i="2"/>
  <c r="Q222" i="2"/>
  <c r="Q215" i="2"/>
  <c r="Q212" i="2"/>
  <c r="Q213" i="2"/>
  <c r="Q216" i="2"/>
  <c r="Q214" i="2"/>
  <c r="Q208" i="2"/>
  <c r="Q205" i="2"/>
  <c r="Q204" i="2"/>
  <c r="Q193" i="2"/>
  <c r="Q197" i="2"/>
  <c r="Q207" i="2"/>
  <c r="Q201" i="2"/>
  <c r="Q194" i="2"/>
  <c r="Q202" i="2"/>
  <c r="Q203" i="2"/>
  <c r="Q195" i="2"/>
  <c r="Q191" i="2"/>
  <c r="Q196" i="2"/>
  <c r="Q206" i="2"/>
  <c r="Q163" i="2"/>
  <c r="Q167" i="2"/>
  <c r="Q169" i="2"/>
  <c r="Q180" i="2"/>
  <c r="Q171" i="2"/>
  <c r="Q165" i="2"/>
  <c r="Q134" i="2"/>
  <c r="Q130" i="2"/>
  <c r="Q152" i="2"/>
  <c r="Q141" i="2"/>
  <c r="Q126" i="2"/>
  <c r="Q131" i="2"/>
  <c r="Q140" i="2"/>
  <c r="Q154" i="2"/>
  <c r="Q142" i="2"/>
  <c r="Q127" i="2"/>
  <c r="Q132" i="2"/>
  <c r="Q135" i="2"/>
  <c r="Q156" i="2"/>
  <c r="Q143" i="2"/>
  <c r="Q128" i="2"/>
  <c r="Q133" i="2"/>
  <c r="Q139" i="2"/>
  <c r="Q116" i="2"/>
  <c r="Q144" i="2"/>
  <c r="Q129" i="2"/>
  <c r="Q103" i="2"/>
  <c r="Q108" i="2"/>
  <c r="Q69" i="2"/>
  <c r="Q91" i="2"/>
  <c r="Q52" i="2"/>
  <c r="Q49" i="2"/>
  <c r="Q41" i="2"/>
  <c r="Q50" i="2"/>
  <c r="Q80" i="2"/>
  <c r="Q53" i="2"/>
  <c r="Q96" i="2"/>
  <c r="Q62" i="2"/>
  <c r="Q34" i="2"/>
  <c r="Q51" i="2"/>
  <c r="Q18" i="2"/>
  <c r="Q19" i="2"/>
  <c r="Q20" i="2"/>
  <c r="Q21" i="2"/>
  <c r="Q24" i="2"/>
  <c r="Q25" i="2"/>
  <c r="Q22" i="2"/>
  <c r="Q23" i="2"/>
  <c r="Q27" i="2"/>
  <c r="Q26" i="2"/>
  <c r="Q11" i="2"/>
  <c r="Q12" i="2"/>
  <c r="Q13" i="2"/>
  <c r="Q14" i="2"/>
  <c r="Y2" i="2"/>
  <c r="B228" i="2" s="1"/>
  <c r="AM192" i="2" l="1"/>
  <c r="P192" i="2" s="1"/>
  <c r="N192" i="2" s="1"/>
  <c r="AM220" i="2"/>
  <c r="P220" i="2" s="1"/>
  <c r="N220" i="2" s="1"/>
  <c r="AM221" i="2"/>
  <c r="P221" i="2" s="1"/>
  <c r="N221" i="2" s="1"/>
  <c r="AM222" i="2"/>
  <c r="P222" i="2" s="1"/>
  <c r="N222" i="2" s="1"/>
  <c r="AM215" i="2"/>
  <c r="P215" i="2" s="1"/>
  <c r="N215" i="2" s="1"/>
  <c r="AM212" i="2"/>
  <c r="P212" i="2" s="1"/>
  <c r="N212" i="2" s="1"/>
  <c r="AM216" i="2"/>
  <c r="P216" i="2" s="1"/>
  <c r="N216" i="2" s="1"/>
  <c r="AM213" i="2"/>
  <c r="P213" i="2" s="1"/>
  <c r="N213" i="2" s="1"/>
  <c r="AM214" i="2"/>
  <c r="P214" i="2" s="1"/>
  <c r="N214" i="2" s="1"/>
  <c r="AM207" i="2"/>
  <c r="P207" i="2" s="1"/>
  <c r="N207" i="2" s="1"/>
  <c r="AM208" i="2"/>
  <c r="P208" i="2" s="1"/>
  <c r="N208" i="2" s="1"/>
  <c r="AM206" i="2"/>
  <c r="P206" i="2" s="1"/>
  <c r="N206" i="2" s="1"/>
  <c r="AM202" i="2"/>
  <c r="P202" i="2" s="1"/>
  <c r="N202" i="2" s="1"/>
  <c r="AM203" i="2"/>
  <c r="P203" i="2" s="1"/>
  <c r="N203" i="2" s="1"/>
  <c r="AM204" i="2"/>
  <c r="P204" i="2" s="1"/>
  <c r="N204" i="2" s="1"/>
  <c r="AM205" i="2"/>
  <c r="P205" i="2" s="1"/>
  <c r="N205" i="2" s="1"/>
  <c r="AM201" i="2"/>
  <c r="P201" i="2" s="1"/>
  <c r="N201" i="2" s="1"/>
  <c r="AM197" i="2"/>
  <c r="P197" i="2" s="1"/>
  <c r="N197" i="2" s="1"/>
  <c r="AM193" i="2"/>
  <c r="P193" i="2" s="1"/>
  <c r="N193" i="2" s="1"/>
  <c r="AM194" i="2"/>
  <c r="P194" i="2" s="1"/>
  <c r="N194" i="2" s="1"/>
  <c r="AM195" i="2"/>
  <c r="P195" i="2" s="1"/>
  <c r="N195" i="2" s="1"/>
  <c r="AM196" i="2"/>
  <c r="P196" i="2" s="1"/>
  <c r="N196" i="2" s="1"/>
  <c r="AM191" i="2"/>
  <c r="P191" i="2" s="1"/>
  <c r="N191" i="2" s="1"/>
  <c r="AM169" i="2"/>
  <c r="P169" i="2" s="1"/>
  <c r="N169" i="2" s="1"/>
  <c r="AM171" i="2"/>
  <c r="P171" i="2" s="1"/>
  <c r="N171" i="2" s="1"/>
  <c r="AM163" i="2"/>
  <c r="P163" i="2" s="1"/>
  <c r="N163" i="2" s="1"/>
  <c r="AM165" i="2"/>
  <c r="P165" i="2" s="1"/>
  <c r="N165" i="2" s="1"/>
  <c r="AM167" i="2"/>
  <c r="P167" i="2" s="1"/>
  <c r="N167" i="2" s="1"/>
  <c r="AM52" i="2"/>
  <c r="P52" i="2" s="1"/>
  <c r="N52" i="2" s="1"/>
  <c r="AM11" i="2"/>
  <c r="P11" i="2" s="1"/>
  <c r="N11" i="2" s="1"/>
  <c r="AM22" i="2"/>
  <c r="P22" i="2" s="1"/>
  <c r="N22" i="2" s="1"/>
  <c r="AM26" i="2"/>
  <c r="P26" i="2" s="1"/>
  <c r="N26" i="2" s="1"/>
  <c r="AM41" i="2"/>
  <c r="P41" i="2" s="1"/>
  <c r="N41" i="2" s="1"/>
  <c r="AM53" i="2"/>
  <c r="P53" i="2" s="1"/>
  <c r="N53" i="2" s="1"/>
  <c r="AM80" i="2"/>
  <c r="P80" i="2" s="1"/>
  <c r="N80" i="2" s="1"/>
  <c r="AM108" i="2"/>
  <c r="P108" i="2" s="1"/>
  <c r="N108" i="2" s="1"/>
  <c r="AM129" i="2"/>
  <c r="P129" i="2" s="1"/>
  <c r="N129" i="2" s="1"/>
  <c r="AM133" i="2"/>
  <c r="P133" i="2" s="1"/>
  <c r="N133" i="2" s="1"/>
  <c r="AM140" i="2"/>
  <c r="P140" i="2" s="1"/>
  <c r="N140" i="2" s="1"/>
  <c r="AM144" i="2"/>
  <c r="P144" i="2" s="1"/>
  <c r="N144" i="2" s="1"/>
  <c r="AM156" i="2"/>
  <c r="P156" i="2" s="1"/>
  <c r="N156" i="2" s="1"/>
  <c r="AM14" i="2"/>
  <c r="P14" i="2" s="1"/>
  <c r="N14" i="2" s="1"/>
  <c r="AM19" i="2"/>
  <c r="P19" i="2" s="1"/>
  <c r="N19" i="2" s="1"/>
  <c r="AM23" i="2"/>
  <c r="P23" i="2" s="1"/>
  <c r="N23" i="2" s="1"/>
  <c r="AM27" i="2"/>
  <c r="P27" i="2" s="1"/>
  <c r="N27" i="2" s="1"/>
  <c r="AM50" i="2"/>
  <c r="P50" i="2" s="1"/>
  <c r="N50" i="2" s="1"/>
  <c r="AM49" i="2"/>
  <c r="P49" i="2" s="1"/>
  <c r="N49" i="2" s="1"/>
  <c r="AM91" i="2"/>
  <c r="P91" i="2" s="1"/>
  <c r="N91" i="2" s="1"/>
  <c r="AM116" i="2"/>
  <c r="P116" i="2" s="1"/>
  <c r="N116" i="2" s="1"/>
  <c r="AM130" i="2"/>
  <c r="P130" i="2" s="1"/>
  <c r="N130" i="2" s="1"/>
  <c r="AM134" i="2"/>
  <c r="P134" i="2" s="1"/>
  <c r="N134" i="2" s="1"/>
  <c r="AM141" i="2"/>
  <c r="P141" i="2" s="1"/>
  <c r="N141" i="2" s="1"/>
  <c r="AM139" i="2"/>
  <c r="P139" i="2" s="1"/>
  <c r="N139" i="2" s="1"/>
  <c r="AM13" i="2"/>
  <c r="P13" i="2" s="1"/>
  <c r="N13" i="2" s="1"/>
  <c r="AM20" i="2"/>
  <c r="P20" i="2" s="1"/>
  <c r="N20" i="2" s="1"/>
  <c r="AM24" i="2"/>
  <c r="P24" i="2" s="1"/>
  <c r="N24" i="2" s="1"/>
  <c r="AM18" i="2"/>
  <c r="P18" i="2" s="1"/>
  <c r="N18" i="2" s="1"/>
  <c r="AM51" i="2"/>
  <c r="P51" i="2" s="1"/>
  <c r="N51" i="2" s="1"/>
  <c r="AM62" i="2"/>
  <c r="P62" i="2" s="1"/>
  <c r="N62" i="2" s="1"/>
  <c r="AM96" i="2"/>
  <c r="P96" i="2" s="1"/>
  <c r="N96" i="2" s="1"/>
  <c r="AM127" i="2"/>
  <c r="P127" i="2" s="1"/>
  <c r="N127" i="2" s="1"/>
  <c r="AM131" i="2"/>
  <c r="P131" i="2" s="1"/>
  <c r="N131" i="2" s="1"/>
  <c r="AM135" i="2"/>
  <c r="P135" i="2" s="1"/>
  <c r="N135" i="2" s="1"/>
  <c r="AM142" i="2"/>
  <c r="P142" i="2" s="1"/>
  <c r="N142" i="2" s="1"/>
  <c r="AM152" i="2"/>
  <c r="P152" i="2" s="1"/>
  <c r="N152" i="2" s="1"/>
  <c r="AM180" i="2"/>
  <c r="AM12" i="2"/>
  <c r="P12" i="2" s="1"/>
  <c r="N12" i="2" s="1"/>
  <c r="AM21" i="2"/>
  <c r="P21" i="2" s="1"/>
  <c r="N21" i="2" s="1"/>
  <c r="AM25" i="2"/>
  <c r="P25" i="2" s="1"/>
  <c r="N25" i="2" s="1"/>
  <c r="AM34" i="2"/>
  <c r="P34" i="2" s="1"/>
  <c r="N34" i="2" s="1"/>
  <c r="AM69" i="2"/>
  <c r="P69" i="2" s="1"/>
  <c r="N69" i="2" s="1"/>
  <c r="AM103" i="2"/>
  <c r="P103" i="2" s="1"/>
  <c r="N103" i="2" s="1"/>
  <c r="AM128" i="2"/>
  <c r="P128" i="2" s="1"/>
  <c r="N128" i="2" s="1"/>
  <c r="AM132" i="2"/>
  <c r="P132" i="2" s="1"/>
  <c r="N132" i="2" s="1"/>
  <c r="AM126" i="2"/>
  <c r="AM143" i="2"/>
  <c r="P143" i="2" s="1"/>
  <c r="N143" i="2" s="1"/>
  <c r="AM154" i="2"/>
  <c r="P154" i="2" s="1"/>
  <c r="N154" i="2" s="1"/>
  <c r="P126" i="2" l="1"/>
  <c r="N126" i="2" s="1"/>
  <c r="AM124" i="2"/>
  <c r="I249" i="2" s="1"/>
  <c r="K249" i="2" s="1"/>
  <c r="AM175" i="2"/>
  <c r="I253" i="2" s="1"/>
  <c r="K253" i="2" s="1"/>
  <c r="P180" i="2"/>
  <c r="N180" i="2" s="1"/>
  <c r="AM30" i="2"/>
  <c r="I235" i="2" s="1"/>
  <c r="K235" i="2" s="1"/>
  <c r="AM10" i="2"/>
  <c r="I233" i="2" s="1"/>
  <c r="AM159" i="2"/>
  <c r="I252" i="2" s="1"/>
  <c r="K252" i="2" s="1"/>
  <c r="AM147" i="2"/>
  <c r="I251" i="2" s="1"/>
  <c r="K251" i="2" s="1"/>
  <c r="AM17" i="2"/>
  <c r="I234" i="2" s="1"/>
  <c r="K234" i="2" s="1"/>
  <c r="AM138" i="2"/>
  <c r="I250" i="2" s="1"/>
  <c r="K250" i="2" s="1"/>
  <c r="AM111" i="2"/>
  <c r="I248" i="2" s="1"/>
  <c r="AM200" i="2"/>
  <c r="I255" i="2" s="1"/>
  <c r="K255" i="2" s="1"/>
  <c r="AM99" i="2"/>
  <c r="I240" i="2" s="1"/>
  <c r="K240" i="2" s="1"/>
  <c r="AM87" i="2"/>
  <c r="I239" i="2" s="1"/>
  <c r="K239" i="2" s="1"/>
  <c r="AM211" i="2"/>
  <c r="I256" i="2" s="1"/>
  <c r="K256" i="2" s="1"/>
  <c r="AM219" i="2"/>
  <c r="I257" i="2" s="1"/>
  <c r="K257" i="2" s="1"/>
  <c r="AM56" i="2"/>
  <c r="I237" i="2" s="1"/>
  <c r="K237" i="2" s="1"/>
  <c r="AM48" i="2"/>
  <c r="I236" i="2" s="1"/>
  <c r="K236" i="2" s="1"/>
  <c r="AM76" i="2"/>
  <c r="I238" i="2" s="1"/>
  <c r="K238" i="2" s="1"/>
  <c r="AM190" i="2"/>
  <c r="I254" i="2" s="1"/>
  <c r="K254" i="2" s="1"/>
  <c r="I258" i="2" l="1"/>
  <c r="K258" i="2" s="1"/>
  <c r="K248" i="2"/>
  <c r="I241" i="2"/>
  <c r="K233" i="2"/>
  <c r="K241" i="2" l="1"/>
  <c r="U241" i="2" s="1"/>
  <c r="L258" i="2"/>
  <c r="U258" i="2"/>
  <c r="U229" i="2" l="1"/>
  <c r="B229" i="2" s="1"/>
  <c r="K265" i="2"/>
  <c r="L265" i="2" s="1"/>
  <c r="L241" i="2"/>
</calcChain>
</file>

<file path=xl/sharedStrings.xml><?xml version="1.0" encoding="utf-8"?>
<sst xmlns="http://schemas.openxmlformats.org/spreadsheetml/2006/main" count="661" uniqueCount="209">
  <si>
    <t>Familienzulagen</t>
  </si>
  <si>
    <t>Basic</t>
  </si>
  <si>
    <t>Lohnausweis</t>
  </si>
  <si>
    <t>Quellensteuer</t>
  </si>
  <si>
    <t>Advanced</t>
  </si>
  <si>
    <t>AHV</t>
  </si>
  <si>
    <t>EO</t>
  </si>
  <si>
    <t>Berufsunfallversicherung</t>
  </si>
  <si>
    <t>Nichtberufsunfallversicherung</t>
  </si>
  <si>
    <t>je 50% / 50%</t>
  </si>
  <si>
    <t>Arbeit-geber 100%</t>
  </si>
  <si>
    <t>Arbeit-nehmer 100%</t>
  </si>
  <si>
    <t>X</t>
  </si>
  <si>
    <t>Anz</t>
  </si>
  <si>
    <t>A1</t>
  </si>
  <si>
    <t>A2</t>
  </si>
  <si>
    <t>A3</t>
  </si>
  <si>
    <t>L1</t>
  </si>
  <si>
    <t>L2</t>
  </si>
  <si>
    <t>L3</t>
  </si>
  <si>
    <t>Korr</t>
  </si>
  <si>
    <t>Weiss nicht</t>
  </si>
  <si>
    <t>WN</t>
  </si>
  <si>
    <t>Familienzulage</t>
  </si>
  <si>
    <t>Bonus</t>
  </si>
  <si>
    <t>Entschädigung Arbeitsweg CHF 200.-- / Monat</t>
  </si>
  <si>
    <t>Dienstaltersgeschenk CHF 1000.--</t>
  </si>
  <si>
    <t>Weihnachtsgeschenk Reisegutschein im Wert von CHF 250.--</t>
  </si>
  <si>
    <t>Halbtaxabonnement gratis abgegeben</t>
  </si>
  <si>
    <t>Geburtstagsgeschenk CHF 250.-- bar</t>
  </si>
  <si>
    <t>Verwaltungsratshonorar</t>
  </si>
  <si>
    <t>ja</t>
  </si>
  <si>
    <t>nein</t>
  </si>
  <si>
    <t>Der ALV1-pflichtige Lohn im Dezember beträgt:</t>
  </si>
  <si>
    <t>Freiwillig, ist dem Betrieb überlassen, ob er eine BU abschliessen will</t>
  </si>
  <si>
    <t>Ist für alle angestellten und im Betrieb mitarbeitenden Personen obligatorisch.</t>
  </si>
  <si>
    <t>Erst ab 8 Wochenstunden wie die NBU</t>
  </si>
  <si>
    <t>Hälfte der Prämien zu Lasten Arbeitgeber, Hälfte zu Lasten Arbeitnehmer</t>
  </si>
  <si>
    <t xml:space="preserve">Die aktuellen Werte sind: </t>
  </si>
  <si>
    <t>50jähriger Mitarbeiter mit einem Jahreslohn von CHF 100'000</t>
  </si>
  <si>
    <t>Der BV-Basislohn nach BVG (koordinierter Lohn) für den Abzug beträgt:</t>
  </si>
  <si>
    <t>weiss ich nicht</t>
  </si>
  <si>
    <t>23jährige Praktikantin mit einem Jahreslohn von CHF 23'000</t>
  </si>
  <si>
    <t>keine BV-Pflicht</t>
  </si>
  <si>
    <t>Wieviel beträgt der 13. Monatslohn bei Austritt?</t>
  </si>
  <si>
    <t>etwas anderes, kein runder Frankenbetrag</t>
  </si>
  <si>
    <t>Basis Stundenlohn</t>
  </si>
  <si>
    <t>CHF</t>
  </si>
  <si>
    <t>Anteil 13. Monatslohn</t>
  </si>
  <si>
    <t>Ferienzuschlag 8.33% (4 Wochen Ferien)</t>
  </si>
  <si>
    <t>Total Stundenlohn</t>
  </si>
  <si>
    <t>Ferienzuschlag 10.64% (5 Wochen Ferien)</t>
  </si>
  <si>
    <t>Eintritt am 16. April</t>
  </si>
  <si>
    <t>Monatslohn</t>
  </si>
  <si>
    <t>15/30</t>
  </si>
  <si>
    <t>Kinderzulage</t>
  </si>
  <si>
    <t>Pensum 50%</t>
  </si>
  <si>
    <t>Die Firma hat vor einigen Jahren ein Auto für CHF 32'400 (inkl. MWSt)</t>
  </si>
  <si>
    <t>resp. CHF 30'000 (exkl. MWSt) gekauft.</t>
  </si>
  <si>
    <t xml:space="preserve">Der heutige Wert nach Eurotax beträgt CHF 9'800 </t>
  </si>
  <si>
    <t>Privatanteil</t>
  </si>
  <si>
    <t>Personalrestaurant mit vergünstigem Essen</t>
  </si>
  <si>
    <t xml:space="preserve">Lunchchecks von CHF 180.-- pro Monat </t>
  </si>
  <si>
    <t>REKA-Checks im Wert von CHF 2'000 pro Jahr mit 20% Vergünstigung</t>
  </si>
  <si>
    <t>Firmenparkplatz</t>
  </si>
  <si>
    <t>Geschäftsauto mit unentgeltlicher privater Nutzung</t>
  </si>
  <si>
    <t>Geschäftsauto, welches unentgeltlich nur für den Arbeitsweg genutzt werden kann</t>
  </si>
  <si>
    <t>Nacht- und Sonntagszulagen</t>
  </si>
  <si>
    <t>Geschäftlich bedingtes Generalabonnement</t>
  </si>
  <si>
    <t>Krankentaggelder, welche über den Arbeitgeber ausbezahlt werden</t>
  </si>
  <si>
    <t>Ein genehmigtes Spesenreglement gibt's bei der eidg. Steuerverwaltung</t>
  </si>
  <si>
    <t>Ein Kreuz bei Effektivspesen ist nur mit gemehmigtem Spesenreglement möglich</t>
  </si>
  <si>
    <t>Pauschalspesen sind auch bei einem genehmigten Spesenreglement auszuweisen</t>
  </si>
  <si>
    <t>Ausländischer Mitarbeiter arbeitet in Zürich und wohnt mit seiner Familie</t>
  </si>
  <si>
    <t>in Winterthur. Er hat eine Jahresaufenthaltsbewilligung.</t>
  </si>
  <si>
    <t xml:space="preserve">Deutsche Grenzgängerin, welche mit ihrer Familie in Deutschland lebt </t>
  </si>
  <si>
    <t>und täglich zur Arbeit in die Schweiz pendelt</t>
  </si>
  <si>
    <t xml:space="preserve">Ausländischer Mitarbeiter mit einer Kurzaufenthalterbewilligung arbeitet und </t>
  </si>
  <si>
    <t>Eine quellensteuerpflichtige Mitarbeiterin mit CHF 8000 Monatslohn (x 12) tritt am 15. Juni aus.</t>
  </si>
  <si>
    <t>Der Bruttolohn im Austrittsmonat beträgt CHF 4000 plus CHF 1000 Bonus.</t>
  </si>
  <si>
    <t>Es gilt folgende Quellensteuertabelle: CHF 4000 4.0%, CHF 4500 4.5%, CHF 5000 5.0%, etc.</t>
  </si>
  <si>
    <t>Welcher Quellensteuerabzug ist richtig?</t>
  </si>
  <si>
    <t>maximal versicherter Lohn CHF 12'350 / Monat, CHF 148'200 / Jahr</t>
  </si>
  <si>
    <t>A4</t>
  </si>
  <si>
    <t>L4</t>
  </si>
  <si>
    <t>A5</t>
  </si>
  <si>
    <t>L5</t>
  </si>
  <si>
    <t>Mitarbeiter mit einem Monatslohn (x 13) von CHF 11'000, 13. Monatslohn im Dezember ausbezahlt</t>
  </si>
  <si>
    <t>CHF 22'000 ALV1-pflichtig, keine ALV2-Pflicht</t>
  </si>
  <si>
    <t>CHF 12'350 ALV1-pflichtig, CHF 9'650 ALV2-pflichtig</t>
  </si>
  <si>
    <t>CHF  11'000 ALV1-pflichtig, CHF 11'000 ALV2-pflichtig</t>
  </si>
  <si>
    <t>Mitarbeiterin mit einem Monatslohn (x 13) von CHF 15'000, 13. Monatslohn im Dezember ausbezahlt</t>
  </si>
  <si>
    <t>CHF 30'000 ALV1-pflichtig, keine ALV2-Pflicht</t>
  </si>
  <si>
    <t>CHF 12'350 ALV1-pflichtig, CHF 17'650 ALV2-pflichtig</t>
  </si>
  <si>
    <t>CHF 15'000 ALV1-pflichtig, CHF 15'000 ALV2-pflichtig</t>
  </si>
  <si>
    <t>Höchstlohn CHF 148'200 wie NBU</t>
  </si>
  <si>
    <t>Richtig</t>
  </si>
  <si>
    <t>Falsch</t>
  </si>
  <si>
    <t>Weiss</t>
  </si>
  <si>
    <t>nicht</t>
  </si>
  <si>
    <t>Diese Lösung ist</t>
  </si>
  <si>
    <t>Ein Mitarbeiter mit einem Monatslohn von CHF 5'400 (x 13) ist vom 15. Sept. bis 15. Nov. angestellt.</t>
  </si>
  <si>
    <t>Ja</t>
  </si>
  <si>
    <t>Nein</t>
  </si>
  <si>
    <t>12. Beschränkte und unbeschränkte Steuerpflicht</t>
  </si>
  <si>
    <t>Ausländische Mitarbeitende, welche in der Schweiz arbeiten, können beschränkt oder</t>
  </si>
  <si>
    <t>unbeschränkt steuerpflichtig sein. Wer ist in der Schweiz wie steuerpflichtig?</t>
  </si>
  <si>
    <t>be-schränkt</t>
  </si>
  <si>
    <t>unbe-schränkt</t>
  </si>
  <si>
    <t>A6</t>
  </si>
  <si>
    <t>Bei einem Unfall am 1. März bezahlt die Unfallversicherung ab dem 4. März</t>
  </si>
  <si>
    <t>Die gesetzliche Grundlage aller Krankentaggeldversicherungen ist das KVG</t>
  </si>
  <si>
    <t>10. Deklarationspflicht auf dem Lohnausweis?</t>
  </si>
  <si>
    <t>11. Lohnausweis: Spesen und Weiterbildung</t>
  </si>
  <si>
    <t>Alle folgenden Mitarbeitenden sind quellensteuerpflichtig.</t>
  </si>
  <si>
    <t>Ein verheirateter Mitarbeiter hat zwei Kinder. Seine Frau ist nicht erwerbstätig.</t>
  </si>
  <si>
    <t>Tarif B2 ist</t>
  </si>
  <si>
    <t>Eine verheirate Mitarbeiterin hat drei Kinder. Sie arbeitet 50%, ihr Mann erzielt das</t>
  </si>
  <si>
    <t>Haupteinkommen. Tarif C0 ist</t>
  </si>
  <si>
    <t>Eine verheiratete Mitarbeiterin erzielt ein Einkommen von CHF 1000, sie hat keine</t>
  </si>
  <si>
    <t>Eine geschiedene Mitarbeiterin hat ein Kind und arbeitet 80%. Es kommt der</t>
  </si>
  <si>
    <t>Tarif H (Halbfamilien) zur Anwendung. Tarif H1 ist</t>
  </si>
  <si>
    <t>Ein verheirateter Mitarbeiter arbeitet in Basel und lebt mit seiner Familie in Deutsch-</t>
  </si>
  <si>
    <t>14. Quellensteuer bei Austritt unter dem Monat</t>
  </si>
  <si>
    <t>13. Quellensteuertarife: richtig oder falsch?</t>
  </si>
  <si>
    <t>gesetzt. Er gilt als echter deutscher Grenzgänger. Dies ist</t>
  </si>
  <si>
    <t>land. Er pendelt täglich. Rund einen Monat im Jahr ist er jeweils im Ausland ein-</t>
  </si>
  <si>
    <t>Krankentaggelder sind AHV-pflichtig</t>
  </si>
  <si>
    <t>Krankentaggelder sind UV-pflichtig</t>
  </si>
  <si>
    <t>Unfalltaggelder sind AHV-pflichtig</t>
  </si>
  <si>
    <t>Unfalltaggelder sind UV-pflichtig</t>
  </si>
  <si>
    <t>EO-Taggelder bei Dienstleistungen sind AHV-pflichtig</t>
  </si>
  <si>
    <t>EO-Taggelder bei Dienstleistungen sind UV-pflichtig</t>
  </si>
  <si>
    <t>Mutterschaftstaggelder sind AHV-pflichtig</t>
  </si>
  <si>
    <t>Mutterschaftstaggelder sind UV-pflichtig</t>
  </si>
  <si>
    <t>Bruttolohnaufrechnung heisst, dass auf die nächsten CHF 100 aufgerundet wird</t>
  </si>
  <si>
    <t>Bei 80% Krankentaggeld ist der Nettolohn höher als bei 80% Lohnfortzahlung</t>
  </si>
  <si>
    <t>Ein Nettolohnausgleich wird bei den Sozialleistungen verbucht</t>
  </si>
  <si>
    <t>Die Lohnart "Korrektur Ersatzleistungen" ist ein Minusbetrag</t>
  </si>
  <si>
    <t>Bei Beendigung des Arbeitsverhältnisses endet meist die Krankentaggeldleistung</t>
  </si>
  <si>
    <t>1 Feld an-kreuzen</t>
  </si>
  <si>
    <t>Auswertung</t>
  </si>
  <si>
    <t>Sozialversicherungen</t>
  </si>
  <si>
    <t>Berechnungen</t>
  </si>
  <si>
    <t>16. Sozialversicherungspflicht von Taggeldern</t>
  </si>
  <si>
    <t>Leistungen Dritter</t>
  </si>
  <si>
    <t>15. Lohnfortzahlung und Leistungen Dritter</t>
  </si>
  <si>
    <t>17. Abrechnung von Taggeldern</t>
  </si>
  <si>
    <t>18. Abschlussfragen</t>
  </si>
  <si>
    <t>Bei Nettolohnarten muss eine Aufrechnung nur erfolgen, falls Quellensteuern abgerechnet werden.</t>
  </si>
  <si>
    <t>L6</t>
  </si>
  <si>
    <t>Tot</t>
  </si>
  <si>
    <t>Punkte</t>
  </si>
  <si>
    <t>von</t>
  </si>
  <si>
    <t>Seminar</t>
  </si>
  <si>
    <t>Thema</t>
  </si>
  <si>
    <t>Rubrik</t>
  </si>
  <si>
    <t>Total Themen Basic Seminar</t>
  </si>
  <si>
    <t>1.   Wer ist beitragspflichtig?</t>
  </si>
  <si>
    <t>2.   Welche Vorgänge sind AHV-pflichtig?</t>
  </si>
  <si>
    <t>3.   Arbeitslosenversicherung ALV</t>
  </si>
  <si>
    <t>4.   Berufsunfallversicherung (BU): Was gilt?</t>
  </si>
  <si>
    <t>5.   Versicherter Lohn nach BVG</t>
  </si>
  <si>
    <t>6.   13. Monatslohn</t>
  </si>
  <si>
    <t>7.   Ferienzuschlag bei Stundenlohn</t>
  </si>
  <si>
    <t>8.   Berechnung der Familienzulagen</t>
  </si>
  <si>
    <t>9.   Privatanteil Geschäftsauto</t>
  </si>
  <si>
    <t>Total alle Themen (Durchschnitt)</t>
  </si>
  <si>
    <t>and.</t>
  </si>
  <si>
    <t>Total Themen Advanced Seminar</t>
  </si>
  <si>
    <t>Prozent</t>
  </si>
  <si>
    <t>Frage</t>
  </si>
  <si>
    <t>Fehlt</t>
  </si>
  <si>
    <t>Geschafft, bitte auswerten</t>
  </si>
  <si>
    <t>ankreuzen</t>
  </si>
  <si>
    <t>Dieser Wissenscheck dient Ihnen als persönliche Entscheidungshilfe. Es ist nicht erforderlich, dass Sie diesen der Anmeldung beilegen.</t>
  </si>
  <si>
    <t>B1</t>
  </si>
  <si>
    <t>B2</t>
  </si>
  <si>
    <t>B3</t>
  </si>
  <si>
    <t>Wissens-Check Payroll: Welches Seminar empfehlen wir Ihnen?</t>
  </si>
  <si>
    <t>Seminare "Lohnabrechnung - Basic", "Lohnabrechnung - Advanced" und "Lohnabrechnung - Professional"</t>
  </si>
  <si>
    <t>Vielen Dank für das Ausfüllen des Checks. Sie verfügen über sehr gute Kenntnisse. Wir empfehlen Ihnen, Seminare zu spezialisierten Themen zu besuchen, z.B. zu den Themen Lohnfortzahlung, Lohn und Arbeitsrecht, etc.</t>
  </si>
  <si>
    <t>Vielen Dank für das Ausfüllen des Checks. Wir empfehlen Ihnen die Seminare 'Basic' und 'Advanced'.</t>
  </si>
  <si>
    <t>Vielen Dank für das Ausfüllen des Checks. Wir empfehlen Ihnen das Seminar 'Basic'.</t>
  </si>
  <si>
    <t>Vielen Dank für das Ausfüllen des Checks. Wir empfehlen Ihnen das Seminar 'Advanced'.</t>
  </si>
  <si>
    <t>Vielen Dank für das Ausfüllen des Checks. Sie verfügen über gute Kenntnisse. Wir empfehlen Ihnen das Seminar 'Professional'.</t>
  </si>
  <si>
    <t>Die Lohnart "Aufrechnung" bei einer Nettolohnaufrechnung wird im Lohnaufwand verbucht.</t>
  </si>
  <si>
    <t>¦</t>
  </si>
  <si>
    <t>Beispiel</t>
  </si>
  <si>
    <t xml:space="preserve">Bitte geben Sie pro Frage in einem Feld jeweils irgendein Zeichen (z.B. ein X oder x) ein. </t>
  </si>
  <si>
    <t>Bitte beantworten Sie die folgenden Fragen und aktivieren Sie anschliessend die Auswertung. Sie erhalten direkt eine Rückmeldung und Empfehlung.</t>
  </si>
  <si>
    <t>Bei Spesen gegen Beleg muss nichts angegeben und nichts ankreuzt werden</t>
  </si>
  <si>
    <t>Überweisungen an Mitarbeitende für Weiterbildung sind immer auszuweisen</t>
  </si>
  <si>
    <t>Spesen bei Weiterbildung sind wie andere Spesen bei den Spesen auszuweisen</t>
  </si>
  <si>
    <t>Während dem Mutterschaftsurlaub sind gemäss BVG weiterhin BV-Beiträge geschuldet</t>
  </si>
  <si>
    <t>Eine 63-jährige pensionierte Mitarbeiterin erhält für einen Sondereinsatz CHF 1000</t>
  </si>
  <si>
    <t>Ein Mitarbeiter macht eine Führungsausbildung, die Firma bezahlt ihm daran CHF 2500</t>
  </si>
  <si>
    <t>Der Monatslohn (ohne 13.) beträgt im Sept. CHF 2'880, im Okt. CHF 5'400 und im Nov. CHF 2'700</t>
  </si>
  <si>
    <t>Bei welchem Sachverhalt ist auf dem Lohnausweis etwas anzugeben (z.B. Betrag, Feld ankreuzen)</t>
  </si>
  <si>
    <t>wohnt in Basel. Er fährt monatlich nach Hamburg, wo er eine Wohnung hat.</t>
  </si>
  <si>
    <t>In der Wartefrist der KTG-Versicherung muss immer 100% Lohnfortzahlung bezahlt werden</t>
  </si>
  <si>
    <t>Die EO-Taggelder gehen nur soweit an den Arbeitgeber als er Lohnfortzahlung geleistet hat.</t>
  </si>
  <si>
    <t>Das Maximum des Unfalltaggelds ist CHF 148'200 / 365 = CHF 406</t>
  </si>
  <si>
    <t>Die Mutterschaftsentschädigung wird ab dem Tag der Geburt 98 Tage ausgerichtet</t>
  </si>
  <si>
    <t>Nettolohnaufrechnung</t>
  </si>
  <si>
    <t>Mindestlohn CHF 21'550, maximal anrechenbarer Lohn CHF 86'040</t>
  </si>
  <si>
    <t>Koordinationsabzug CHF 25'095, minimaler versicherter Lohn CHF 3'585</t>
  </si>
  <si>
    <t>weiteren Anstellungen. Ihr Mann erzielt das Haupteinkommen. Sie ist nicht quellensteuerpflichtig</t>
  </si>
  <si>
    <t>Der Privatanteil für dieses Auto beträgt pro Monat: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</si>
</sst>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CHF&quot;\ #,##0;[Red]&quot;CHF&quot;\ \-#,##0"/>
    <numFmt numFmtId="8" formatCode="&quot;CHF&quot;\ #,##0.00;[Red]&quot;CHF&quot;\ \-#,##0.00"/>
    <numFmt numFmtId="164" formatCode="0.0%"/>
  </numFmts>
  <fonts count="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1"/>
      <color rgb="FFFF0000"/>
      <name val="Calibri"/>
      <family val="2"/>
      <scheme val="minor"/>
    </font>
    <font>
      <b/>
      <sz val="16"/>
      <color rgb="FF3333FF"/>
      <name val="Calibri"/>
      <family val="2"/>
      <scheme val="minor"/>
    </font>
    <font>
      <sz val="11"/>
      <name val="Calibri"/>
      <family val="2"/>
      <scheme val="minor"/>
    </font>
  </fonts>
  <fills count="7">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49">
    <xf numFmtId="0" fontId="0" fillId="0" borderId="0" xfId="0"/>
    <xf numFmtId="0" fontId="0" fillId="0" borderId="0" xfId="0" applyAlignment="1">
      <alignment wrapText="1"/>
    </xf>
    <xf numFmtId="0" fontId="0" fillId="0" borderId="0" xfId="0" applyAlignment="1">
      <alignment vertical="center" wrapText="1"/>
    </xf>
    <xf numFmtId="0" fontId="0" fillId="0" borderId="0" xfId="0" applyBorder="1" applyAlignment="1">
      <alignment horizontal="center"/>
    </xf>
    <xf numFmtId="0" fontId="0" fillId="0" borderId="0" xfId="0" applyAlignment="1">
      <alignment vertical="center"/>
    </xf>
    <xf numFmtId="0" fontId="0" fillId="0" borderId="0" xfId="0" applyAlignment="1">
      <alignment horizontal="center"/>
    </xf>
    <xf numFmtId="0" fontId="0" fillId="0" borderId="0" xfId="0" applyBorder="1" applyAlignment="1">
      <alignment horizontal="left"/>
    </xf>
    <xf numFmtId="0" fontId="0" fillId="3" borderId="0" xfId="0" applyFill="1"/>
    <xf numFmtId="0" fontId="0" fillId="0" borderId="3" xfId="0" applyBorder="1" applyAlignment="1">
      <alignment horizontal="center"/>
    </xf>
    <xf numFmtId="0" fontId="0" fillId="0" borderId="1" xfId="0" applyBorder="1" applyAlignment="1">
      <alignment horizontal="center" vertical="center" wrapText="1"/>
    </xf>
    <xf numFmtId="0" fontId="0" fillId="4" borderId="0" xfId="0" applyFill="1" applyAlignment="1">
      <alignment horizontal="center" vertical="center" wrapText="1"/>
    </xf>
    <xf numFmtId="0" fontId="0" fillId="0" borderId="1" xfId="0" applyBorder="1" applyAlignment="1">
      <alignment horizontal="center" wrapText="1"/>
    </xf>
    <xf numFmtId="0" fontId="0" fillId="4" borderId="0" xfId="0" applyFill="1" applyAlignment="1">
      <alignment vertical="center"/>
    </xf>
    <xf numFmtId="0" fontId="0" fillId="3" borderId="0" xfId="0" applyFill="1" applyAlignment="1">
      <alignment horizontal="center" vertical="center"/>
    </xf>
    <xf numFmtId="0" fontId="0" fillId="2" borderId="0" xfId="0" applyFill="1" applyAlignment="1">
      <alignment vertical="center"/>
    </xf>
    <xf numFmtId="0" fontId="0" fillId="3" borderId="1" xfId="0" applyFill="1" applyBorder="1" applyAlignment="1">
      <alignment horizontal="center" vertical="center"/>
    </xf>
    <xf numFmtId="0" fontId="0" fillId="2" borderId="0" xfId="0" applyFill="1" applyBorder="1" applyAlignment="1">
      <alignment horizontal="center" vertical="center"/>
    </xf>
    <xf numFmtId="0" fontId="0" fillId="3" borderId="0" xfId="0" applyFill="1" applyBorder="1" applyAlignment="1">
      <alignment horizontal="center" vertical="center"/>
    </xf>
    <xf numFmtId="0" fontId="0" fillId="4" borderId="1" xfId="0" applyFill="1" applyBorder="1" applyAlignment="1">
      <alignment horizontal="center" vertical="center"/>
    </xf>
    <xf numFmtId="0" fontId="0" fillId="2" borderId="1" xfId="0" applyFill="1" applyBorder="1" applyAlignment="1">
      <alignment horizontal="center" vertical="center"/>
    </xf>
    <xf numFmtId="0" fontId="0" fillId="0" borderId="0" xfId="0" applyBorder="1" applyAlignment="1">
      <alignment wrapText="1"/>
    </xf>
    <xf numFmtId="0" fontId="0" fillId="4" borderId="0" xfId="0" applyFill="1" applyBorder="1" applyAlignment="1">
      <alignment horizontal="center" vertical="center"/>
    </xf>
    <xf numFmtId="0" fontId="0" fillId="0" borderId="0" xfId="0" applyAlignment="1">
      <alignment horizontal="center" wrapText="1"/>
    </xf>
    <xf numFmtId="2" fontId="0" fillId="0" borderId="0" xfId="0" applyNumberFormat="1" applyAlignment="1">
      <alignment wrapText="1"/>
    </xf>
    <xf numFmtId="3" fontId="0" fillId="4" borderId="0" xfId="0" applyNumberFormat="1" applyFill="1" applyAlignment="1">
      <alignment vertical="center"/>
    </xf>
    <xf numFmtId="0" fontId="0" fillId="0" borderId="1" xfId="0" quotePrefix="1" applyBorder="1" applyAlignment="1">
      <alignment horizontal="center" vertical="center" wrapText="1"/>
    </xf>
    <xf numFmtId="1" fontId="0" fillId="4" borderId="0" xfId="0" applyNumberFormat="1" applyFill="1" applyAlignment="1">
      <alignment vertical="center"/>
    </xf>
    <xf numFmtId="1" fontId="0" fillId="4" borderId="0" xfId="0" applyNumberFormat="1" applyFill="1" applyAlignment="1">
      <alignment horizontal="center" vertical="center"/>
    </xf>
    <xf numFmtId="0" fontId="0" fillId="0" borderId="0" xfId="0" applyBorder="1" applyAlignment="1">
      <alignment horizontal="center" wrapText="1"/>
    </xf>
    <xf numFmtId="0" fontId="0" fillId="0" borderId="0" xfId="0" applyBorder="1" applyAlignment="1">
      <alignment horizontal="center" vertical="center" wrapText="1"/>
    </xf>
    <xf numFmtId="0" fontId="0" fillId="0" borderId="0" xfId="0" quotePrefix="1" applyBorder="1" applyAlignment="1">
      <alignment horizontal="center" vertical="center" wrapText="1"/>
    </xf>
    <xf numFmtId="0" fontId="0" fillId="0" borderId="5" xfId="0" applyBorder="1" applyAlignment="1">
      <alignment horizontal="center" wrapText="1"/>
    </xf>
    <xf numFmtId="9" fontId="0" fillId="0" borderId="0" xfId="1" applyFont="1" applyAlignment="1">
      <alignment wrapText="1"/>
    </xf>
    <xf numFmtId="164" fontId="0" fillId="0" borderId="0" xfId="1" applyNumberFormat="1" applyFont="1" applyAlignment="1">
      <alignment wrapText="1"/>
    </xf>
    <xf numFmtId="0" fontId="0" fillId="0" borderId="0" xfId="0" applyBorder="1" applyAlignment="1">
      <alignment horizontal="left" wrapText="1"/>
    </xf>
    <xf numFmtId="0" fontId="0" fillId="4" borderId="0" xfId="0" applyFill="1" applyBorder="1" applyAlignment="1">
      <alignment vertical="center"/>
    </xf>
    <xf numFmtId="0" fontId="0" fillId="4" borderId="0" xfId="0" applyFill="1" applyBorder="1" applyAlignment="1">
      <alignment horizontal="center" vertical="center" wrapText="1"/>
    </xf>
    <xf numFmtId="0" fontId="0" fillId="4" borderId="0" xfId="0" applyNumberFormat="1" applyFill="1" applyAlignment="1">
      <alignment horizontal="center" vertical="center"/>
    </xf>
    <xf numFmtId="0" fontId="0" fillId="4" borderId="0" xfId="0" applyFill="1" applyAlignment="1">
      <alignment horizontal="center" vertical="center"/>
    </xf>
    <xf numFmtId="0" fontId="0" fillId="0" borderId="0" xfId="0" applyBorder="1"/>
    <xf numFmtId="0" fontId="0" fillId="0" borderId="10" xfId="0" applyBorder="1"/>
    <xf numFmtId="0" fontId="0" fillId="0" borderId="10" xfId="0" applyBorder="1" applyAlignment="1">
      <alignment wrapText="1"/>
    </xf>
    <xf numFmtId="0" fontId="0" fillId="0" borderId="10" xfId="0" applyBorder="1" applyAlignment="1">
      <alignment horizontal="left" wrapText="1"/>
    </xf>
    <xf numFmtId="0" fontId="0" fillId="0" borderId="10" xfId="0" applyBorder="1" applyAlignment="1">
      <alignment horizontal="center"/>
    </xf>
    <xf numFmtId="0" fontId="0" fillId="0" borderId="10" xfId="0" applyBorder="1" applyAlignment="1">
      <alignment horizontal="center" vertical="center" wrapText="1"/>
    </xf>
    <xf numFmtId="9" fontId="0" fillId="0" borderId="10" xfId="1" applyFont="1" applyBorder="1" applyAlignment="1">
      <alignment wrapText="1"/>
    </xf>
    <xf numFmtId="2" fontId="0" fillId="0" borderId="10" xfId="0" applyNumberFormat="1" applyBorder="1" applyAlignment="1">
      <alignment wrapText="1"/>
    </xf>
    <xf numFmtId="0" fontId="0" fillId="0" borderId="0" xfId="0" applyAlignment="1">
      <alignment horizontal="left" wrapText="1"/>
    </xf>
    <xf numFmtId="0" fontId="0" fillId="0" borderId="0" xfId="0" applyAlignment="1">
      <alignment horizontal="right" wrapText="1"/>
    </xf>
    <xf numFmtId="164" fontId="0" fillId="0" borderId="0" xfId="1" applyNumberFormat="1" applyFont="1" applyAlignment="1">
      <alignment horizontal="right" wrapText="1"/>
    </xf>
    <xf numFmtId="0" fontId="0" fillId="6" borderId="1" xfId="0" applyFill="1" applyBorder="1" applyAlignment="1">
      <alignment horizontal="center" vertical="center"/>
    </xf>
    <xf numFmtId="0" fontId="3" fillId="0" borderId="0" xfId="0" applyFont="1" applyAlignment="1">
      <alignment wrapText="1"/>
    </xf>
    <xf numFmtId="0" fontId="3" fillId="0" borderId="0" xfId="0" applyFont="1" applyAlignment="1">
      <alignment vertical="top" wrapText="1"/>
    </xf>
    <xf numFmtId="0" fontId="0" fillId="0" borderId="10" xfId="0" applyBorder="1" applyAlignment="1">
      <alignment horizontal="left" vertical="center" wrapText="1"/>
    </xf>
    <xf numFmtId="0" fontId="0" fillId="4" borderId="10" xfId="0" applyFill="1" applyBorder="1" applyAlignment="1">
      <alignment horizontal="center" vertical="center"/>
    </xf>
    <xf numFmtId="0" fontId="0" fillId="3" borderId="10" xfId="0" applyFill="1" applyBorder="1" applyAlignment="1">
      <alignment horizontal="center" vertical="center"/>
    </xf>
    <xf numFmtId="0" fontId="0" fillId="2" borderId="10" xfId="0" applyFill="1" applyBorder="1" applyAlignment="1">
      <alignment horizontal="center" vertical="center"/>
    </xf>
    <xf numFmtId="0" fontId="0" fillId="4" borderId="10" xfId="0" applyFill="1" applyBorder="1" applyAlignment="1">
      <alignment vertical="center"/>
    </xf>
    <xf numFmtId="0" fontId="0" fillId="2" borderId="10" xfId="0" applyFill="1" applyBorder="1" applyAlignment="1">
      <alignment vertical="center"/>
    </xf>
    <xf numFmtId="0" fontId="5" fillId="0" borderId="0" xfId="0" applyFont="1" applyAlignment="1">
      <alignment wrapText="1"/>
    </xf>
    <xf numFmtId="0" fontId="5" fillId="0" borderId="0" xfId="0" applyFont="1" applyAlignment="1">
      <alignment horizontal="center"/>
    </xf>
    <xf numFmtId="0" fontId="5" fillId="0" borderId="0" xfId="0" applyFont="1"/>
    <xf numFmtId="0" fontId="3" fillId="0" borderId="0" xfId="0" applyFont="1" applyAlignment="1">
      <alignment horizontal="left" wrapText="1"/>
    </xf>
    <xf numFmtId="0" fontId="3" fillId="0" borderId="0" xfId="0" applyFont="1" applyAlignment="1">
      <alignment horizontal="left" vertical="center" wrapText="1"/>
    </xf>
    <xf numFmtId="0" fontId="3" fillId="0" borderId="0" xfId="0" applyFont="1" applyAlignment="1">
      <alignment horizontal="center" wrapText="1"/>
    </xf>
    <xf numFmtId="9" fontId="3" fillId="0" borderId="0" xfId="1" applyFont="1"/>
    <xf numFmtId="9" fontId="1" fillId="0" borderId="0" xfId="1" applyFont="1"/>
    <xf numFmtId="9" fontId="3" fillId="0" borderId="0" xfId="0" applyNumberFormat="1" applyFont="1"/>
    <xf numFmtId="9" fontId="4" fillId="0" borderId="0" xfId="0" applyNumberFormat="1" applyFont="1" applyFill="1" applyAlignment="1">
      <alignment vertical="center"/>
    </xf>
    <xf numFmtId="0" fontId="3" fillId="0" borderId="10" xfId="0" applyFont="1" applyBorder="1" applyAlignment="1">
      <alignment wrapText="1"/>
    </xf>
    <xf numFmtId="0" fontId="3" fillId="0" borderId="10" xfId="0" applyFont="1" applyBorder="1" applyAlignment="1">
      <alignment horizontal="left" wrapText="1"/>
    </xf>
    <xf numFmtId="0" fontId="3" fillId="0" borderId="10" xfId="0" applyFont="1" applyBorder="1" applyAlignment="1">
      <alignment horizontal="left" vertical="center" wrapText="1"/>
    </xf>
    <xf numFmtId="0" fontId="3" fillId="0" borderId="10" xfId="0" applyFont="1" applyBorder="1" applyAlignment="1">
      <alignment horizontal="center" wrapText="1"/>
    </xf>
    <xf numFmtId="9" fontId="3" fillId="0" borderId="10" xfId="1" applyFont="1" applyBorder="1"/>
    <xf numFmtId="0" fontId="5" fillId="0" borderId="0" xfId="0" applyFont="1" applyAlignment="1">
      <alignment horizontal="right"/>
    </xf>
    <xf numFmtId="0" fontId="0" fillId="0" borderId="0" xfId="0" applyBorder="1" applyAlignment="1">
      <alignment vertical="top" wrapText="1"/>
    </xf>
    <xf numFmtId="0" fontId="0" fillId="3" borderId="0" xfId="0" applyFill="1" applyAlignment="1">
      <alignment vertical="center"/>
    </xf>
    <xf numFmtId="0" fontId="0" fillId="3" borderId="0" xfId="0" applyFill="1" applyAlignment="1">
      <alignment horizontal="left"/>
    </xf>
    <xf numFmtId="0" fontId="2" fillId="0" borderId="0" xfId="0" applyFont="1" applyFill="1" applyAlignment="1">
      <alignment vertical="center" wrapText="1"/>
    </xf>
    <xf numFmtId="10" fontId="0" fillId="4" borderId="1" xfId="0" applyNumberFormat="1" applyFill="1" applyBorder="1" applyAlignment="1">
      <alignment vertical="center"/>
    </xf>
    <xf numFmtId="0" fontId="0" fillId="0" borderId="1" xfId="0" applyBorder="1" applyAlignment="1">
      <alignment horizontal="center" wrapText="1"/>
    </xf>
    <xf numFmtId="0" fontId="0" fillId="0" borderId="0" xfId="0" applyBorder="1" applyAlignment="1">
      <alignment horizontal="left" wrapText="1"/>
    </xf>
    <xf numFmtId="0" fontId="0" fillId="0" borderId="10" xfId="0" applyBorder="1" applyAlignment="1">
      <alignment horizontal="left" wrapText="1"/>
    </xf>
    <xf numFmtId="0" fontId="0" fillId="6" borderId="1" xfId="0" quotePrefix="1" applyFill="1" applyBorder="1" applyAlignment="1">
      <alignment horizontal="center" vertical="center"/>
    </xf>
    <xf numFmtId="0" fontId="8" fillId="3" borderId="0" xfId="0" applyFont="1" applyFill="1" applyAlignment="1">
      <alignment horizontal="left"/>
    </xf>
    <xf numFmtId="0" fontId="8" fillId="3" borderId="0" xfId="0" applyFont="1" applyFill="1"/>
    <xf numFmtId="0" fontId="8" fillId="3" borderId="0" xfId="0" applyFont="1" applyFill="1" applyAlignment="1">
      <alignment horizontal="center"/>
    </xf>
    <xf numFmtId="0" fontId="8" fillId="3" borderId="0" xfId="0" applyFont="1" applyFill="1" applyAlignment="1">
      <alignment horizontal="left" vertical="center" wrapText="1"/>
    </xf>
    <xf numFmtId="0" fontId="8" fillId="3" borderId="0" xfId="0" applyFont="1" applyFill="1" applyAlignment="1">
      <alignment vertical="center" wrapText="1"/>
    </xf>
    <xf numFmtId="0" fontId="8" fillId="3" borderId="0" xfId="0" applyFont="1" applyFill="1" applyBorder="1" applyAlignment="1">
      <alignment horizontal="left"/>
    </xf>
    <xf numFmtId="0" fontId="8" fillId="3" borderId="10" xfId="0" applyFont="1" applyFill="1" applyBorder="1" applyAlignment="1">
      <alignment horizontal="left"/>
    </xf>
    <xf numFmtId="0" fontId="8" fillId="3" borderId="10" xfId="0" applyFont="1" applyFill="1" applyBorder="1" applyAlignment="1">
      <alignment horizontal="center"/>
    </xf>
    <xf numFmtId="0" fontId="8" fillId="3" borderId="0" xfId="0" applyFont="1" applyFill="1" applyAlignment="1">
      <alignment horizontal="left" wrapText="1"/>
    </xf>
    <xf numFmtId="0" fontId="8" fillId="3" borderId="0" xfId="0" applyFont="1" applyFill="1" applyAlignment="1">
      <alignment wrapText="1"/>
    </xf>
    <xf numFmtId="0" fontId="8" fillId="3" borderId="10" xfId="0" applyFont="1" applyFill="1" applyBorder="1" applyAlignment="1">
      <alignment horizontal="left" wrapText="1"/>
    </xf>
    <xf numFmtId="0" fontId="8" fillId="3" borderId="10" xfId="0" applyFont="1" applyFill="1" applyBorder="1" applyAlignment="1">
      <alignment wrapText="1"/>
    </xf>
    <xf numFmtId="0" fontId="8" fillId="3" borderId="0" xfId="0" applyFont="1" applyFill="1" applyBorder="1" applyAlignment="1">
      <alignment horizontal="left" wrapText="1"/>
    </xf>
    <xf numFmtId="0" fontId="8" fillId="3" borderId="0" xfId="0" applyFont="1" applyFill="1" applyBorder="1" applyAlignment="1">
      <alignment wrapText="1"/>
    </xf>
    <xf numFmtId="0" fontId="8" fillId="3" borderId="10" xfId="0" applyFont="1" applyFill="1" applyBorder="1"/>
    <xf numFmtId="0" fontId="7" fillId="0" borderId="0" xfId="0" applyFont="1" applyBorder="1" applyAlignment="1">
      <alignment vertical="center" wrapText="1"/>
    </xf>
    <xf numFmtId="0" fontId="0" fillId="0" borderId="1" xfId="0" applyBorder="1" applyAlignment="1" applyProtection="1">
      <alignment horizontal="center"/>
      <protection locked="0"/>
    </xf>
    <xf numFmtId="0" fontId="0" fillId="0" borderId="1" xfId="0" applyBorder="1" applyAlignment="1" applyProtection="1">
      <alignment horizontal="center" vertical="center" wrapText="1"/>
      <protection locked="0"/>
    </xf>
    <xf numFmtId="0" fontId="0" fillId="0" borderId="5" xfId="0" applyBorder="1" applyAlignment="1" applyProtection="1">
      <alignment horizontal="center"/>
      <protection locked="0"/>
    </xf>
    <xf numFmtId="0" fontId="0" fillId="5" borderId="1" xfId="0" applyFill="1" applyBorder="1" applyAlignment="1" applyProtection="1">
      <alignment horizontal="center"/>
      <protection locked="0"/>
    </xf>
    <xf numFmtId="0" fontId="0" fillId="0" borderId="1" xfId="0" applyBorder="1" applyAlignment="1" applyProtection="1">
      <alignment horizontal="center" wrapText="1"/>
      <protection locked="0"/>
    </xf>
    <xf numFmtId="0" fontId="3" fillId="5" borderId="0" xfId="0" applyFont="1" applyFill="1" applyAlignment="1">
      <alignment horizontal="left" vertical="top"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3" xfId="0" quotePrefix="1" applyBorder="1" applyAlignment="1">
      <alignment horizontal="center" vertical="center" wrapText="1"/>
    </xf>
    <xf numFmtId="0" fontId="0" fillId="0" borderId="5" xfId="0" quotePrefix="1" applyBorder="1" applyAlignment="1">
      <alignment horizontal="center" vertical="center" wrapText="1"/>
    </xf>
    <xf numFmtId="0" fontId="0" fillId="0" borderId="0" xfId="0" applyBorder="1" applyAlignment="1">
      <alignment horizontal="center" wrapText="1"/>
    </xf>
    <xf numFmtId="0" fontId="0" fillId="0" borderId="9" xfId="0" applyBorder="1" applyAlignment="1">
      <alignment horizontal="center" wrapText="1"/>
    </xf>
    <xf numFmtId="0" fontId="0" fillId="0" borderId="0" xfId="0" applyBorder="1" applyAlignment="1">
      <alignment horizontal="left" wrapText="1"/>
    </xf>
    <xf numFmtId="0" fontId="0" fillId="0" borderId="0" xfId="0" applyBorder="1" applyAlignment="1">
      <alignment horizontal="left" vertical="center" wrapText="1"/>
    </xf>
    <xf numFmtId="0" fontId="0" fillId="0" borderId="9"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3" fillId="0" borderId="0" xfId="0" applyFont="1" applyBorder="1" applyAlignment="1">
      <alignment horizontal="left" vertical="top" wrapText="1"/>
    </xf>
    <xf numFmtId="0" fontId="6" fillId="5" borderId="0" xfId="0" applyFont="1" applyFill="1" applyAlignment="1">
      <alignment horizontal="left" vertical="center" wrapText="1"/>
    </xf>
    <xf numFmtId="0" fontId="3" fillId="0" borderId="0" xfId="0" applyFont="1" applyAlignment="1">
      <alignment horizontal="left" wrapText="1"/>
    </xf>
    <xf numFmtId="0" fontId="7" fillId="0" borderId="0" xfId="0" applyFont="1" applyBorder="1" applyAlignment="1">
      <alignment horizontal="left" vertical="center"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center" vertical="center" wrapText="1"/>
    </xf>
    <xf numFmtId="0" fontId="0" fillId="0" borderId="1" xfId="0" quotePrefix="1" applyBorder="1" applyAlignment="1">
      <alignment horizontal="center" vertical="center" wrapText="1"/>
    </xf>
    <xf numFmtId="0" fontId="0" fillId="0" borderId="1" xfId="0" applyBorder="1" applyAlignment="1">
      <alignment horizontal="center" wrapText="1"/>
    </xf>
    <xf numFmtId="0" fontId="5" fillId="0" borderId="0" xfId="0" applyFont="1" applyAlignment="1">
      <alignment horizontal="left" vertical="center" wrapText="1"/>
    </xf>
    <xf numFmtId="0" fontId="5" fillId="0" borderId="0" xfId="0" applyFont="1" applyAlignment="1">
      <alignment horizontal="left" wrapText="1"/>
    </xf>
    <xf numFmtId="0" fontId="0" fillId="0" borderId="0" xfId="0" applyAlignment="1">
      <alignment horizontal="left" vertical="center" wrapText="1"/>
    </xf>
    <xf numFmtId="0" fontId="3" fillId="0" borderId="0" xfId="0" applyFont="1" applyAlignment="1">
      <alignment horizontal="left" vertical="top" wrapText="1"/>
    </xf>
    <xf numFmtId="0" fontId="3" fillId="0" borderId="9" xfId="0" applyFont="1" applyBorder="1" applyAlignment="1">
      <alignment horizontal="left" vertical="top" wrapText="1"/>
    </xf>
    <xf numFmtId="0" fontId="0" fillId="0" borderId="0" xfId="0" applyAlignment="1">
      <alignment horizontal="left" wrapText="1"/>
    </xf>
    <xf numFmtId="0" fontId="0" fillId="0" borderId="3" xfId="0" applyBorder="1" applyAlignment="1">
      <alignment horizontal="center" wrapText="1"/>
    </xf>
    <xf numFmtId="0" fontId="0" fillId="0" borderId="5" xfId="0" applyBorder="1" applyAlignment="1">
      <alignment horizontal="center" wrapText="1"/>
    </xf>
    <xf numFmtId="0" fontId="0" fillId="4" borderId="0" xfId="0" applyFill="1" applyAlignment="1">
      <alignment horizontal="center" vertical="center" wrapText="1"/>
    </xf>
    <xf numFmtId="0" fontId="0" fillId="0" borderId="10" xfId="0" applyBorder="1" applyAlignment="1">
      <alignment horizontal="left" wrapText="1"/>
    </xf>
    <xf numFmtId="0" fontId="0" fillId="0" borderId="0" xfId="0" applyFont="1" applyBorder="1" applyAlignment="1">
      <alignment horizontal="left" vertical="center" wrapText="1"/>
    </xf>
    <xf numFmtId="0" fontId="0" fillId="0" borderId="9" xfId="0" applyFont="1" applyBorder="1" applyAlignment="1">
      <alignment horizontal="left" vertical="center" wrapText="1"/>
    </xf>
    <xf numFmtId="6" fontId="0" fillId="0" borderId="1" xfId="0" applyNumberFormat="1" applyBorder="1" applyAlignment="1">
      <alignment horizontal="left" wrapText="1"/>
    </xf>
    <xf numFmtId="0" fontId="0" fillId="0" borderId="1" xfId="0" applyNumberFormat="1" applyBorder="1" applyAlignment="1">
      <alignment horizontal="left" wrapText="1"/>
    </xf>
    <xf numFmtId="0" fontId="0" fillId="0" borderId="1" xfId="0"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8" fontId="0" fillId="0" borderId="1" xfId="0" applyNumberForma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0" fillId="0" borderId="4" xfId="0" applyBorder="1" applyAlignment="1">
      <alignment horizontal="left" wrapText="1"/>
    </xf>
    <xf numFmtId="0" fontId="3" fillId="0" borderId="0" xfId="0" applyFont="1" applyBorder="1" applyAlignment="1">
      <alignment horizontal="left" wrapText="1"/>
    </xf>
    <xf numFmtId="0" fontId="3" fillId="0" borderId="0" xfId="0" applyFont="1" applyBorder="1" applyAlignment="1">
      <alignment horizontal="left" vertical="center" wrapText="1"/>
    </xf>
  </cellXfs>
  <cellStyles count="2">
    <cellStyle name="Prozent" xfId="1" builtinId="5"/>
    <cellStyle name="Standard" xfId="0" builtinId="0"/>
  </cellStyles>
  <dxfs count="60">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s>
  <tableStyles count="0" defaultTableStyle="TableStyleMedium2" defaultPivotStyle="PivotStyleLight16"/>
  <colors>
    <mruColors>
      <color rgb="FF3333FF"/>
      <color rgb="FF66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512621204855117E-2"/>
          <c:y val="0.10869680596983239"/>
          <c:w val="0.92752148412956903"/>
          <c:h val="0.23913297313363127"/>
        </c:manualLayout>
      </c:layout>
      <c:barChart>
        <c:barDir val="bar"/>
        <c:grouping val="percentStacked"/>
        <c:varyColors val="0"/>
        <c:ser>
          <c:idx val="0"/>
          <c:order val="0"/>
          <c:tx>
            <c:v>erreichte Punkte</c:v>
          </c:tx>
          <c:spPr>
            <a:solidFill>
              <a:srgbClr val="FF0000"/>
            </a:solidFill>
            <a:ln w="12700">
              <a:solidFill>
                <a:srgbClr val="000000"/>
              </a:solidFill>
              <a:prstDash val="solid"/>
            </a:ln>
          </c:spPr>
          <c:invertIfNegative val="0"/>
          <c:val>
            <c:numRef>
              <c:f>Test!$K$265</c:f>
              <c:numCache>
                <c:formatCode>0%</c:formatCode>
                <c:ptCount val="1"/>
                <c:pt idx="0">
                  <c:v>0</c:v>
                </c:pt>
              </c:numCache>
            </c:numRef>
          </c:val>
          <c:extLst>
            <c:ext xmlns:c16="http://schemas.microsoft.com/office/drawing/2014/chart" uri="{C3380CC4-5D6E-409C-BE32-E72D297353CC}">
              <c16:uniqueId val="{00000000-DA3F-480A-BB6F-F5F6B101D0E7}"/>
            </c:ext>
          </c:extLst>
        </c:ser>
        <c:ser>
          <c:idx val="1"/>
          <c:order val="1"/>
          <c:tx>
            <c:v>DiffzuMax</c:v>
          </c:tx>
          <c:spPr>
            <a:solidFill>
              <a:srgbClr val="969696"/>
            </a:solidFill>
            <a:ln w="12700">
              <a:solidFill>
                <a:srgbClr val="000000"/>
              </a:solidFill>
              <a:prstDash val="solid"/>
            </a:ln>
          </c:spPr>
          <c:invertIfNegative val="0"/>
          <c:val>
            <c:numRef>
              <c:f>Test!$L$265</c:f>
            </c:numRef>
          </c:val>
          <c:extLst>
            <c:ext xmlns:c16="http://schemas.microsoft.com/office/drawing/2014/chart" uri="{C3380CC4-5D6E-409C-BE32-E72D297353CC}">
              <c16:uniqueId val="{00000001-DA3F-480A-BB6F-F5F6B101D0E7}"/>
            </c:ext>
          </c:extLst>
        </c:ser>
        <c:dLbls>
          <c:showLegendKey val="0"/>
          <c:showVal val="0"/>
          <c:showCatName val="0"/>
          <c:showSerName val="0"/>
          <c:showPercent val="0"/>
          <c:showBubbleSize val="0"/>
        </c:dLbls>
        <c:gapWidth val="0"/>
        <c:overlap val="100"/>
        <c:axId val="172681472"/>
        <c:axId val="278939520"/>
      </c:barChart>
      <c:catAx>
        <c:axId val="172681472"/>
        <c:scaling>
          <c:orientation val="minMax"/>
        </c:scaling>
        <c:delete val="0"/>
        <c:axPos val="l"/>
        <c:majorTickMark val="none"/>
        <c:minorTickMark val="none"/>
        <c:tickLblPos val="none"/>
        <c:spPr>
          <a:ln w="3175">
            <a:solidFill>
              <a:srgbClr val="000000"/>
            </a:solidFill>
            <a:prstDash val="solid"/>
          </a:ln>
        </c:spPr>
        <c:crossAx val="278939520"/>
        <c:crosses val="autoZero"/>
        <c:auto val="1"/>
        <c:lblAlgn val="ctr"/>
        <c:lblOffset val="100"/>
        <c:tickMarkSkip val="1"/>
        <c:noMultiLvlLbl val="0"/>
      </c:catAx>
      <c:valAx>
        <c:axId val="278939520"/>
        <c:scaling>
          <c:orientation val="minMax"/>
          <c:max val="1"/>
          <c:min val="0"/>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7268147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512621204855117E-2"/>
          <c:y val="0.10869680596983239"/>
          <c:w val="0.92752148412956903"/>
          <c:h val="0.23913297313363127"/>
        </c:manualLayout>
      </c:layout>
      <c:barChart>
        <c:barDir val="bar"/>
        <c:grouping val="percentStacked"/>
        <c:varyColors val="0"/>
        <c:ser>
          <c:idx val="0"/>
          <c:order val="0"/>
          <c:tx>
            <c:v>erreichte Punkte</c:v>
          </c:tx>
          <c:spPr>
            <a:solidFill>
              <a:srgbClr val="FF0000"/>
            </a:solidFill>
            <a:ln w="12700">
              <a:solidFill>
                <a:srgbClr val="000000"/>
              </a:solidFill>
              <a:prstDash val="solid"/>
            </a:ln>
          </c:spPr>
          <c:invertIfNegative val="0"/>
          <c:val>
            <c:numRef>
              <c:f>Test!$K$258</c:f>
              <c:numCache>
                <c:formatCode>0%</c:formatCode>
                <c:ptCount val="1"/>
                <c:pt idx="0">
                  <c:v>0</c:v>
                </c:pt>
              </c:numCache>
            </c:numRef>
          </c:val>
          <c:extLst>
            <c:ext xmlns:c16="http://schemas.microsoft.com/office/drawing/2014/chart" uri="{C3380CC4-5D6E-409C-BE32-E72D297353CC}">
              <c16:uniqueId val="{00000000-E091-4B35-B6A0-DB01A8E0511E}"/>
            </c:ext>
          </c:extLst>
        </c:ser>
        <c:ser>
          <c:idx val="1"/>
          <c:order val="1"/>
          <c:tx>
            <c:v>DiffzuMax</c:v>
          </c:tx>
          <c:spPr>
            <a:solidFill>
              <a:srgbClr val="969696"/>
            </a:solidFill>
            <a:ln w="12700">
              <a:solidFill>
                <a:srgbClr val="000000"/>
              </a:solidFill>
              <a:prstDash val="solid"/>
            </a:ln>
          </c:spPr>
          <c:invertIfNegative val="0"/>
          <c:val>
            <c:numRef>
              <c:f>Test!$L$258</c:f>
            </c:numRef>
          </c:val>
          <c:extLst>
            <c:ext xmlns:c16="http://schemas.microsoft.com/office/drawing/2014/chart" uri="{C3380CC4-5D6E-409C-BE32-E72D297353CC}">
              <c16:uniqueId val="{00000001-E091-4B35-B6A0-DB01A8E0511E}"/>
            </c:ext>
          </c:extLst>
        </c:ser>
        <c:dLbls>
          <c:showLegendKey val="0"/>
          <c:showVal val="0"/>
          <c:showCatName val="0"/>
          <c:showSerName val="0"/>
          <c:showPercent val="0"/>
          <c:showBubbleSize val="0"/>
        </c:dLbls>
        <c:gapWidth val="0"/>
        <c:overlap val="100"/>
        <c:axId val="278370560"/>
        <c:axId val="278388736"/>
      </c:barChart>
      <c:catAx>
        <c:axId val="278370560"/>
        <c:scaling>
          <c:orientation val="minMax"/>
        </c:scaling>
        <c:delete val="0"/>
        <c:axPos val="l"/>
        <c:majorTickMark val="none"/>
        <c:minorTickMark val="none"/>
        <c:tickLblPos val="none"/>
        <c:spPr>
          <a:ln w="3175">
            <a:solidFill>
              <a:srgbClr val="000000"/>
            </a:solidFill>
            <a:prstDash val="solid"/>
          </a:ln>
        </c:spPr>
        <c:crossAx val="278388736"/>
        <c:crosses val="autoZero"/>
        <c:auto val="1"/>
        <c:lblAlgn val="ctr"/>
        <c:lblOffset val="100"/>
        <c:tickMarkSkip val="1"/>
        <c:noMultiLvlLbl val="0"/>
      </c:catAx>
      <c:valAx>
        <c:axId val="278388736"/>
        <c:scaling>
          <c:orientation val="minMax"/>
          <c:max val="1"/>
          <c:min val="0"/>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27837056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3.1512621204855117E-2"/>
          <c:y val="0.10869680596983239"/>
          <c:w val="0.92752148412956903"/>
          <c:h val="0.23913297313363127"/>
        </c:manualLayout>
      </c:layout>
      <c:barChart>
        <c:barDir val="bar"/>
        <c:grouping val="percentStacked"/>
        <c:varyColors val="0"/>
        <c:ser>
          <c:idx val="0"/>
          <c:order val="0"/>
          <c:tx>
            <c:v>erreichte Punkte</c:v>
          </c:tx>
          <c:spPr>
            <a:solidFill>
              <a:srgbClr val="FF0000"/>
            </a:solidFill>
            <a:ln w="12700">
              <a:solidFill>
                <a:srgbClr val="000000"/>
              </a:solidFill>
              <a:prstDash val="solid"/>
            </a:ln>
          </c:spPr>
          <c:invertIfNegative val="0"/>
          <c:val>
            <c:numRef>
              <c:f>Test!$K$241</c:f>
              <c:numCache>
                <c:formatCode>0%</c:formatCode>
                <c:ptCount val="1"/>
                <c:pt idx="0">
                  <c:v>0</c:v>
                </c:pt>
              </c:numCache>
            </c:numRef>
          </c:val>
          <c:extLst>
            <c:ext xmlns:c16="http://schemas.microsoft.com/office/drawing/2014/chart" uri="{C3380CC4-5D6E-409C-BE32-E72D297353CC}">
              <c16:uniqueId val="{00000000-D525-45EA-97D7-EADA9BACD092}"/>
            </c:ext>
          </c:extLst>
        </c:ser>
        <c:ser>
          <c:idx val="1"/>
          <c:order val="1"/>
          <c:tx>
            <c:v>DiffzuMax</c:v>
          </c:tx>
          <c:spPr>
            <a:solidFill>
              <a:srgbClr val="969696"/>
            </a:solidFill>
            <a:ln w="12700">
              <a:solidFill>
                <a:srgbClr val="000000"/>
              </a:solidFill>
              <a:prstDash val="solid"/>
            </a:ln>
          </c:spPr>
          <c:invertIfNegative val="0"/>
          <c:val>
            <c:numRef>
              <c:f>Test!$L$241</c:f>
            </c:numRef>
          </c:val>
          <c:extLst>
            <c:ext xmlns:c16="http://schemas.microsoft.com/office/drawing/2014/chart" uri="{C3380CC4-5D6E-409C-BE32-E72D297353CC}">
              <c16:uniqueId val="{00000001-D525-45EA-97D7-EADA9BACD092}"/>
            </c:ext>
          </c:extLst>
        </c:ser>
        <c:dLbls>
          <c:showLegendKey val="0"/>
          <c:showVal val="0"/>
          <c:showCatName val="0"/>
          <c:showSerName val="0"/>
          <c:showPercent val="0"/>
          <c:showBubbleSize val="0"/>
        </c:dLbls>
        <c:gapWidth val="0"/>
        <c:overlap val="100"/>
        <c:axId val="278952192"/>
        <c:axId val="281059328"/>
      </c:barChart>
      <c:catAx>
        <c:axId val="278952192"/>
        <c:scaling>
          <c:orientation val="minMax"/>
        </c:scaling>
        <c:delete val="0"/>
        <c:axPos val="l"/>
        <c:majorTickMark val="none"/>
        <c:minorTickMark val="none"/>
        <c:tickLblPos val="none"/>
        <c:spPr>
          <a:ln w="3175">
            <a:solidFill>
              <a:srgbClr val="000000"/>
            </a:solidFill>
            <a:prstDash val="solid"/>
          </a:ln>
        </c:spPr>
        <c:crossAx val="281059328"/>
        <c:crosses val="autoZero"/>
        <c:auto val="1"/>
        <c:lblAlgn val="ctr"/>
        <c:lblOffset val="100"/>
        <c:tickMarkSkip val="1"/>
        <c:noMultiLvlLbl val="0"/>
      </c:catAx>
      <c:valAx>
        <c:axId val="281059328"/>
        <c:scaling>
          <c:orientation val="minMax"/>
          <c:max val="1"/>
          <c:min val="0"/>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27895219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0"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65940</xdr:colOff>
      <xdr:row>266</xdr:row>
      <xdr:rowOff>0</xdr:rowOff>
    </xdr:from>
    <xdr:to>
      <xdr:col>11</xdr:col>
      <xdr:colOff>402979</xdr:colOff>
      <xdr:row>268</xdr:row>
      <xdr:rowOff>57150</xdr:rowOff>
    </xdr:to>
    <xdr:graphicFrame macro="">
      <xdr:nvGraphicFramePr>
        <xdr:cNvPr id="3" name="Diagramm 94">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43960</xdr:colOff>
      <xdr:row>259</xdr:row>
      <xdr:rowOff>0</xdr:rowOff>
    </xdr:from>
    <xdr:to>
      <xdr:col>11</xdr:col>
      <xdr:colOff>380999</xdr:colOff>
      <xdr:row>261</xdr:row>
      <xdr:rowOff>57150</xdr:rowOff>
    </xdr:to>
    <xdr:graphicFrame macro="">
      <xdr:nvGraphicFramePr>
        <xdr:cNvPr id="4" name="Diagramm 94">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58615</xdr:colOff>
      <xdr:row>242</xdr:row>
      <xdr:rowOff>0</xdr:rowOff>
    </xdr:from>
    <xdr:to>
      <xdr:col>11</xdr:col>
      <xdr:colOff>395654</xdr:colOff>
      <xdr:row>244</xdr:row>
      <xdr:rowOff>57150</xdr:rowOff>
    </xdr:to>
    <xdr:graphicFrame macro="">
      <xdr:nvGraphicFramePr>
        <xdr:cNvPr id="6" name="Diagramm 94">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AP269"/>
  <sheetViews>
    <sheetView showGridLines="0" tabSelected="1" zoomScale="130" zoomScaleNormal="130" workbookViewId="0">
      <selection activeCell="A211" sqref="A211"/>
    </sheetView>
  </sheetViews>
  <sheetFormatPr baseColWidth="10" defaultRowHeight="15" x14ac:dyDescent="0.25"/>
  <cols>
    <col min="1" max="1" width="3.85546875" customWidth="1"/>
    <col min="2" max="2" width="47.140625" style="1" customWidth="1"/>
    <col min="3" max="3" width="4.7109375" style="1" customWidth="1"/>
    <col min="4" max="4" width="7.7109375" style="1" customWidth="1"/>
    <col min="5" max="5" width="8.140625" style="1" customWidth="1"/>
    <col min="6" max="6" width="6.7109375" style="1" customWidth="1"/>
    <col min="7" max="7" width="5.85546875" style="1" customWidth="1"/>
    <col min="8" max="8" width="6.140625" style="1" customWidth="1"/>
    <col min="9" max="11" width="8.85546875" customWidth="1"/>
    <col min="12" max="12" width="8.85546875" hidden="1" customWidth="1"/>
    <col min="13" max="13" width="4.140625" hidden="1" customWidth="1"/>
    <col min="14" max="14" width="30.140625" hidden="1" customWidth="1"/>
    <col min="15" max="15" width="4.140625" hidden="1" customWidth="1"/>
    <col min="16" max="16" width="11" style="84" hidden="1" customWidth="1"/>
    <col min="17" max="17" width="11.140625" style="85" hidden="1" customWidth="1"/>
    <col min="18" max="18" width="3.85546875" style="86" hidden="1" customWidth="1"/>
    <col min="19" max="24" width="8.85546875" style="12" hidden="1" customWidth="1"/>
    <col min="25" max="25" width="4.42578125" style="13" hidden="1" customWidth="1"/>
    <col min="26" max="32" width="3.85546875" style="14" hidden="1" customWidth="1"/>
    <col min="33" max="38" width="3.5703125" style="12" hidden="1" customWidth="1"/>
    <col min="39" max="40" width="5.5703125" style="13" hidden="1" customWidth="1"/>
    <col min="41" max="42" width="6" style="7" hidden="1" customWidth="1"/>
  </cols>
  <sheetData>
    <row r="1" spans="1:42" x14ac:dyDescent="0.25">
      <c r="B1" s="112"/>
      <c r="C1" s="112"/>
      <c r="D1" s="112"/>
      <c r="E1" s="112"/>
      <c r="F1" s="112"/>
      <c r="G1" s="112"/>
      <c r="H1" s="112"/>
      <c r="R1" s="86" t="s">
        <v>187</v>
      </c>
      <c r="Y1" s="13" t="s">
        <v>13</v>
      </c>
      <c r="Z1" s="14" t="s">
        <v>14</v>
      </c>
      <c r="AA1" s="14" t="s">
        <v>15</v>
      </c>
      <c r="AB1" s="14" t="s">
        <v>16</v>
      </c>
      <c r="AC1" s="14" t="s">
        <v>83</v>
      </c>
      <c r="AD1" s="14" t="s">
        <v>85</v>
      </c>
      <c r="AE1" s="14" t="s">
        <v>109</v>
      </c>
      <c r="AF1" s="14" t="s">
        <v>22</v>
      </c>
      <c r="AG1" s="12" t="s">
        <v>17</v>
      </c>
      <c r="AH1" s="12" t="s">
        <v>18</v>
      </c>
      <c r="AI1" s="12" t="s">
        <v>19</v>
      </c>
      <c r="AJ1" s="12" t="s">
        <v>84</v>
      </c>
      <c r="AK1" s="12" t="s">
        <v>86</v>
      </c>
      <c r="AL1" s="12" t="s">
        <v>150</v>
      </c>
      <c r="AM1" s="13" t="s">
        <v>20</v>
      </c>
      <c r="AN1" s="13" t="s">
        <v>151</v>
      </c>
      <c r="AO1" s="76" t="s">
        <v>171</v>
      </c>
      <c r="AP1" s="76" t="s">
        <v>172</v>
      </c>
    </row>
    <row r="2" spans="1:42" ht="15" customHeight="1" x14ac:dyDescent="0.25">
      <c r="B2" s="119" t="s">
        <v>180</v>
      </c>
      <c r="C2" s="119"/>
      <c r="D2" s="119"/>
      <c r="E2" s="119"/>
      <c r="F2" s="119"/>
      <c r="G2" s="119"/>
      <c r="H2" s="119"/>
      <c r="I2" s="119"/>
      <c r="J2" s="119"/>
      <c r="K2" s="119"/>
      <c r="L2" s="119"/>
      <c r="M2" s="119"/>
      <c r="N2" s="119"/>
      <c r="O2" s="51"/>
      <c r="R2" s="86" t="s">
        <v>187</v>
      </c>
      <c r="Y2" s="50">
        <f>IF(COUNT(Y$11:Y$1027)=COUNTIF(Y$11:Y$1027,1),1,0)</f>
        <v>0</v>
      </c>
      <c r="Z2" s="16"/>
      <c r="AM2" s="83">
        <f>IF(LEN(TRIM($I226))&gt;=1,1,0)</f>
        <v>0</v>
      </c>
    </row>
    <row r="3" spans="1:42" s="4" customFormat="1" ht="27.75" customHeight="1" x14ac:dyDescent="0.25">
      <c r="B3" s="120" t="s">
        <v>179</v>
      </c>
      <c r="C3" s="120"/>
      <c r="D3" s="120"/>
      <c r="E3" s="120"/>
      <c r="F3" s="120"/>
      <c r="G3" s="120"/>
      <c r="H3" s="120"/>
      <c r="I3" s="120"/>
      <c r="J3" s="120"/>
      <c r="K3" s="120"/>
      <c r="L3" s="120"/>
      <c r="M3" s="120"/>
      <c r="N3" s="120"/>
      <c r="O3" s="99"/>
      <c r="P3" s="84"/>
      <c r="Q3" s="85"/>
      <c r="R3" s="86" t="s">
        <v>187</v>
      </c>
      <c r="S3" s="12"/>
      <c r="T3" s="12"/>
      <c r="U3" s="12"/>
      <c r="V3" s="12"/>
      <c r="W3" s="12"/>
      <c r="X3" s="12"/>
      <c r="Y3" s="17"/>
      <c r="Z3" s="14"/>
      <c r="AA3" s="14"/>
      <c r="AB3" s="14"/>
      <c r="AC3" s="14"/>
      <c r="AD3" s="14"/>
      <c r="AE3" s="14"/>
      <c r="AF3" s="14"/>
      <c r="AG3" s="12"/>
      <c r="AH3" s="12"/>
      <c r="AI3" s="12"/>
      <c r="AJ3" s="12"/>
      <c r="AK3" s="12"/>
      <c r="AL3" s="12"/>
      <c r="AM3" s="13"/>
      <c r="AN3" s="13"/>
      <c r="AO3" s="76"/>
      <c r="AP3" s="76"/>
    </row>
    <row r="4" spans="1:42" ht="15" customHeight="1" x14ac:dyDescent="0.25">
      <c r="B4" s="121" t="s">
        <v>190</v>
      </c>
      <c r="C4" s="121"/>
      <c r="D4" s="121"/>
      <c r="E4" s="121"/>
      <c r="F4" s="121"/>
      <c r="G4" s="121"/>
      <c r="H4" s="121"/>
      <c r="I4" s="121"/>
      <c r="J4" s="121"/>
      <c r="K4" s="121"/>
      <c r="L4" s="121"/>
      <c r="M4" s="121"/>
      <c r="N4" s="121"/>
      <c r="O4" s="75"/>
      <c r="R4" s="86" t="s">
        <v>187</v>
      </c>
      <c r="Y4" s="17"/>
    </row>
    <row r="5" spans="1:42" ht="15" customHeight="1" x14ac:dyDescent="0.25">
      <c r="B5" s="112" t="s">
        <v>175</v>
      </c>
      <c r="C5" s="112"/>
      <c r="D5" s="112"/>
      <c r="E5" s="112"/>
      <c r="F5" s="112"/>
      <c r="G5" s="112"/>
      <c r="H5" s="112"/>
      <c r="I5" s="112"/>
      <c r="J5" s="112"/>
      <c r="K5" s="112"/>
      <c r="L5" s="112"/>
      <c r="M5" s="112"/>
      <c r="N5" s="112"/>
      <c r="O5" s="20"/>
      <c r="R5" s="86" t="s">
        <v>187</v>
      </c>
      <c r="Y5" s="17"/>
    </row>
    <row r="6" spans="1:42" ht="15" customHeight="1" x14ac:dyDescent="0.25">
      <c r="B6" s="81"/>
      <c r="C6" s="81"/>
      <c r="D6" s="81"/>
      <c r="E6" s="81"/>
      <c r="F6" s="81"/>
      <c r="G6" s="81"/>
      <c r="H6" s="81"/>
      <c r="I6" s="81"/>
      <c r="J6" s="81"/>
      <c r="K6" s="81"/>
      <c r="L6" s="81"/>
      <c r="M6" s="81"/>
      <c r="N6" s="81"/>
      <c r="O6" s="20"/>
      <c r="Y6" s="17"/>
    </row>
    <row r="7" spans="1:42" ht="15" customHeight="1" x14ac:dyDescent="0.25">
      <c r="B7" s="112" t="s">
        <v>189</v>
      </c>
      <c r="C7" s="112"/>
      <c r="D7" s="112"/>
      <c r="E7" s="112"/>
      <c r="F7" s="112"/>
      <c r="G7" s="110" t="s">
        <v>188</v>
      </c>
      <c r="H7" s="111"/>
      <c r="I7" s="80"/>
      <c r="J7" s="80"/>
      <c r="K7" s="80" t="s">
        <v>12</v>
      </c>
      <c r="L7" s="81"/>
      <c r="M7" s="81"/>
      <c r="N7" s="81"/>
      <c r="O7" s="20"/>
      <c r="Y7" s="17"/>
    </row>
    <row r="8" spans="1:42" ht="15" customHeight="1" thickBot="1" x14ac:dyDescent="0.3">
      <c r="B8" s="82"/>
      <c r="C8" s="82"/>
      <c r="D8" s="82"/>
      <c r="E8" s="82"/>
      <c r="F8" s="82"/>
      <c r="G8" s="82"/>
      <c r="H8" s="82"/>
      <c r="I8" s="82"/>
      <c r="J8" s="82"/>
      <c r="K8" s="82"/>
      <c r="L8" s="82"/>
      <c r="M8" s="82"/>
      <c r="N8" s="82"/>
      <c r="O8" s="41"/>
      <c r="P8" s="90"/>
      <c r="Q8" s="98"/>
      <c r="R8" s="91"/>
      <c r="S8" s="57"/>
      <c r="T8" s="57"/>
      <c r="U8" s="57"/>
      <c r="V8" s="57"/>
      <c r="W8" s="57"/>
      <c r="X8" s="57"/>
      <c r="Y8" s="55"/>
      <c r="Z8" s="58"/>
      <c r="AA8" s="58"/>
      <c r="AB8" s="58"/>
      <c r="AC8" s="58"/>
      <c r="AD8" s="58"/>
      <c r="AE8" s="58"/>
      <c r="AF8" s="58"/>
      <c r="AG8" s="57"/>
      <c r="AH8" s="57"/>
      <c r="AI8" s="57"/>
      <c r="AJ8" s="57"/>
      <c r="AK8" s="57"/>
      <c r="AL8" s="57"/>
      <c r="AM8" s="55"/>
      <c r="AN8" s="55"/>
    </row>
    <row r="9" spans="1:42" x14ac:dyDescent="0.25">
      <c r="B9" s="34"/>
      <c r="C9" s="34"/>
      <c r="D9" s="34"/>
      <c r="E9" s="34"/>
      <c r="F9" s="34"/>
      <c r="G9" s="34"/>
      <c r="H9" s="34"/>
      <c r="R9" s="86" t="s">
        <v>187</v>
      </c>
      <c r="Y9" s="17"/>
    </row>
    <row r="10" spans="1:42" ht="45" x14ac:dyDescent="0.25">
      <c r="B10" s="148" t="s">
        <v>158</v>
      </c>
      <c r="C10" s="148"/>
      <c r="D10" s="148"/>
      <c r="E10" s="148"/>
      <c r="F10" s="148"/>
      <c r="G10" s="148"/>
      <c r="H10" s="148"/>
      <c r="I10" s="9" t="s">
        <v>10</v>
      </c>
      <c r="J10" s="9" t="s">
        <v>9</v>
      </c>
      <c r="K10" s="9" t="s">
        <v>11</v>
      </c>
      <c r="L10" s="9" t="s">
        <v>21</v>
      </c>
      <c r="M10" s="2"/>
      <c r="N10" s="2"/>
      <c r="O10" s="2"/>
      <c r="P10" s="87"/>
      <c r="Q10" s="88"/>
      <c r="R10" s="86" t="s">
        <v>187</v>
      </c>
      <c r="S10" s="10" t="str">
        <f>I10</f>
        <v>Arbeit-geber 100%</v>
      </c>
      <c r="T10" s="10" t="str">
        <f>J10</f>
        <v>je 50% / 50%</v>
      </c>
      <c r="U10" s="10" t="str">
        <f>K10</f>
        <v>Arbeit-nehmer 100%</v>
      </c>
      <c r="V10" s="10"/>
      <c r="W10" s="10"/>
      <c r="X10" s="10"/>
      <c r="AM10" s="15">
        <f>COUNTIF(AM11:AM15,1)</f>
        <v>0</v>
      </c>
      <c r="AN10" s="15">
        <f>SUM(AN11:AN15)</f>
        <v>4</v>
      </c>
      <c r="AO10" s="77"/>
      <c r="AP10" s="77"/>
    </row>
    <row r="11" spans="1:42" x14ac:dyDescent="0.25">
      <c r="B11" s="140" t="s">
        <v>5</v>
      </c>
      <c r="C11" s="140"/>
      <c r="D11" s="140"/>
      <c r="E11" s="140"/>
      <c r="F11" s="140"/>
      <c r="G11" s="140"/>
      <c r="H11" s="140"/>
      <c r="I11" s="100"/>
      <c r="J11" s="100"/>
      <c r="K11" s="100"/>
      <c r="L11" s="100"/>
      <c r="M11" s="3"/>
      <c r="N11" s="6" t="str">
        <f>IF(P11&lt;&gt;"",P11,"")&amp;IF(Q11&lt;&gt;"",Q11,"")</f>
        <v/>
      </c>
      <c r="O11" s="3"/>
      <c r="P11" s="89" t="str">
        <f>IF(AM11=1,"Ihre Antwort ist korrekt :-)",IF(AM11=-1,"Die Antwort ist nicht korrekt",IF(AM11=99,"Weiss nicht","")))</f>
        <v/>
      </c>
      <c r="Q11" s="89" t="str">
        <f>IF(Y11&gt;1,"Bitte nur eine Antwort",IF(AND($AM$2=1,Y11=0),"Antwort fehlt",""))</f>
        <v/>
      </c>
      <c r="R11" s="86" t="s">
        <v>187</v>
      </c>
      <c r="S11" s="18"/>
      <c r="T11" s="18" t="s">
        <v>12</v>
      </c>
      <c r="U11" s="18"/>
      <c r="V11" s="21"/>
      <c r="W11" s="21"/>
      <c r="X11" s="21"/>
      <c r="Y11" s="15">
        <f>SUM(Z11:AF11)</f>
        <v>0</v>
      </c>
      <c r="Z11" s="19">
        <f t="shared" ref="Z11:AB14" si="0">LEN(TRIM(I11))</f>
        <v>0</v>
      </c>
      <c r="AA11" s="19">
        <f t="shared" si="0"/>
        <v>0</v>
      </c>
      <c r="AB11" s="19">
        <f t="shared" si="0"/>
        <v>0</v>
      </c>
      <c r="AC11" s="19"/>
      <c r="AD11" s="19"/>
      <c r="AE11" s="19"/>
      <c r="AF11" s="19">
        <f>LEN(TRIM(L11))</f>
        <v>0</v>
      </c>
      <c r="AG11" s="18">
        <f t="shared" ref="AG11:AI14" si="1">LEN(TRIM(S11))</f>
        <v>0</v>
      </c>
      <c r="AH11" s="18">
        <f t="shared" si="1"/>
        <v>1</v>
      </c>
      <c r="AI11" s="18">
        <f t="shared" si="1"/>
        <v>0</v>
      </c>
      <c r="AJ11" s="18"/>
      <c r="AK11" s="18"/>
      <c r="AL11" s="18"/>
      <c r="AM11" s="15">
        <f t="shared" ref="AM11:AM14" si="2">IF(AND($AM$2=1,$Y$2=1),IF(AND(Z11=AG11,AA11=AH11,AB11=AI11,AC11=AJ11,AD11=AK11,AE11=AL11),1,IF($AF11=1,99,-1)),0)</f>
        <v>0</v>
      </c>
      <c r="AN11" s="15">
        <v>1</v>
      </c>
      <c r="AO11" s="7">
        <v>1</v>
      </c>
      <c r="AP11" s="7">
        <f>IF(Y11=0,AO11,"")</f>
        <v>1</v>
      </c>
    </row>
    <row r="12" spans="1:42" x14ac:dyDescent="0.25">
      <c r="B12" s="144" t="s">
        <v>6</v>
      </c>
      <c r="C12" s="145"/>
      <c r="D12" s="145"/>
      <c r="E12" s="145"/>
      <c r="F12" s="145"/>
      <c r="G12" s="145"/>
      <c r="H12" s="146"/>
      <c r="I12" s="100"/>
      <c r="J12" s="100"/>
      <c r="K12" s="100"/>
      <c r="L12" s="100"/>
      <c r="M12" s="3"/>
      <c r="N12" s="6" t="str">
        <f t="shared" ref="N12:N14" si="3">IF(P12&lt;&gt;"",P12,"")&amp;IF(Q12&lt;&gt;"",Q12,"")</f>
        <v/>
      </c>
      <c r="O12" s="3"/>
      <c r="P12" s="89" t="str">
        <f>IF(AM12=1,"Ihre Antwort ist korrekt :-)",IF(AM12=-1,"Die Antwort ist nicht korrekt",IF(AM12=99,"Weiss nicht","")))</f>
        <v/>
      </c>
      <c r="Q12" s="89" t="str">
        <f>IF(Y12&gt;1,"Bitte nur eine Antwort",IF(AND($AM$2=1,Y12=0),"Antwort fehlt",""))</f>
        <v/>
      </c>
      <c r="R12" s="86" t="s">
        <v>187</v>
      </c>
      <c r="S12" s="18"/>
      <c r="T12" s="18" t="s">
        <v>12</v>
      </c>
      <c r="U12" s="18"/>
      <c r="V12" s="21"/>
      <c r="W12" s="21"/>
      <c r="X12" s="21"/>
      <c r="Y12" s="15">
        <f t="shared" ref="Y12:Y14" si="4">SUM(Z12:AF12)</f>
        <v>0</v>
      </c>
      <c r="Z12" s="19">
        <f t="shared" si="0"/>
        <v>0</v>
      </c>
      <c r="AA12" s="19">
        <f t="shared" si="0"/>
        <v>0</v>
      </c>
      <c r="AB12" s="19">
        <f t="shared" si="0"/>
        <v>0</v>
      </c>
      <c r="AC12" s="19"/>
      <c r="AD12" s="19"/>
      <c r="AE12" s="19"/>
      <c r="AF12" s="19">
        <f>LEN(TRIM(L12))</f>
        <v>0</v>
      </c>
      <c r="AG12" s="18">
        <f t="shared" si="1"/>
        <v>0</v>
      </c>
      <c r="AH12" s="18">
        <f t="shared" si="1"/>
        <v>1</v>
      </c>
      <c r="AI12" s="18">
        <f t="shared" si="1"/>
        <v>0</v>
      </c>
      <c r="AJ12" s="18"/>
      <c r="AK12" s="18"/>
      <c r="AL12" s="18"/>
      <c r="AM12" s="15">
        <f t="shared" si="2"/>
        <v>0</v>
      </c>
      <c r="AN12" s="15">
        <v>1</v>
      </c>
      <c r="AO12" s="7">
        <v>1</v>
      </c>
      <c r="AP12" s="7">
        <f t="shared" ref="AP12:AP14" si="5">IF(Y12=0,AO12,"")</f>
        <v>1</v>
      </c>
    </row>
    <row r="13" spans="1:42" x14ac:dyDescent="0.25">
      <c r="B13" s="144" t="s">
        <v>7</v>
      </c>
      <c r="C13" s="145"/>
      <c r="D13" s="145"/>
      <c r="E13" s="145"/>
      <c r="F13" s="145"/>
      <c r="G13" s="145"/>
      <c r="H13" s="146"/>
      <c r="I13" s="100"/>
      <c r="J13" s="100"/>
      <c r="K13" s="100"/>
      <c r="L13" s="100"/>
      <c r="M13" s="3"/>
      <c r="N13" s="6" t="str">
        <f t="shared" si="3"/>
        <v/>
      </c>
      <c r="O13" s="3"/>
      <c r="P13" s="89" t="str">
        <f>IF(AM13=1,"Ihre Antwort ist korrekt :-)",IF(AM13=-1,"Die Antwort ist nicht korrekt",IF(AM13=99,"Weiss nicht","")))</f>
        <v/>
      </c>
      <c r="Q13" s="89" t="str">
        <f>IF(Y13&gt;1,"Bitte nur eine Antwort",IF(AND($AM$2=1,Y13=0),"Antwort fehlt",""))</f>
        <v/>
      </c>
      <c r="R13" s="86" t="s">
        <v>187</v>
      </c>
      <c r="S13" s="18" t="s">
        <v>12</v>
      </c>
      <c r="T13" s="18"/>
      <c r="U13" s="18"/>
      <c r="V13" s="21"/>
      <c r="W13" s="21"/>
      <c r="X13" s="21"/>
      <c r="Y13" s="15">
        <f t="shared" si="4"/>
        <v>0</v>
      </c>
      <c r="Z13" s="19">
        <f t="shared" si="0"/>
        <v>0</v>
      </c>
      <c r="AA13" s="19">
        <f t="shared" si="0"/>
        <v>0</v>
      </c>
      <c r="AB13" s="19">
        <f t="shared" si="0"/>
        <v>0</v>
      </c>
      <c r="AC13" s="19"/>
      <c r="AD13" s="19"/>
      <c r="AE13" s="19"/>
      <c r="AF13" s="19">
        <f>LEN(TRIM(L13))</f>
        <v>0</v>
      </c>
      <c r="AG13" s="18">
        <f t="shared" si="1"/>
        <v>1</v>
      </c>
      <c r="AH13" s="18">
        <f t="shared" si="1"/>
        <v>0</v>
      </c>
      <c r="AI13" s="18">
        <f t="shared" si="1"/>
        <v>0</v>
      </c>
      <c r="AJ13" s="18"/>
      <c r="AK13" s="18"/>
      <c r="AL13" s="18"/>
      <c r="AM13" s="15">
        <f t="shared" si="2"/>
        <v>0</v>
      </c>
      <c r="AN13" s="15">
        <v>1</v>
      </c>
      <c r="AO13" s="7">
        <v>1</v>
      </c>
      <c r="AP13" s="7">
        <f t="shared" si="5"/>
        <v>1</v>
      </c>
    </row>
    <row r="14" spans="1:42" x14ac:dyDescent="0.25">
      <c r="B14" s="144" t="s">
        <v>8</v>
      </c>
      <c r="C14" s="145"/>
      <c r="D14" s="145"/>
      <c r="E14" s="145"/>
      <c r="F14" s="145"/>
      <c r="G14" s="145"/>
      <c r="H14" s="146"/>
      <c r="I14" s="100"/>
      <c r="J14" s="100"/>
      <c r="K14" s="100"/>
      <c r="L14" s="100"/>
      <c r="M14" s="3"/>
      <c r="N14" s="6" t="str">
        <f t="shared" si="3"/>
        <v/>
      </c>
      <c r="O14" s="3"/>
      <c r="P14" s="89" t="str">
        <f>IF(AM14=1,"Ihre Antwort ist korrekt :-)",IF(AM14=-1,"Die Antwort ist nicht korrekt",IF(AM14=99,"Weiss nicht","")))</f>
        <v/>
      </c>
      <c r="Q14" s="89" t="str">
        <f>IF(Y14&gt;1,"Bitte nur eine Antwort",IF(AND($AM$2=1,Y14=0),"Antwort fehlt",""))</f>
        <v/>
      </c>
      <c r="R14" s="86" t="s">
        <v>187</v>
      </c>
      <c r="S14" s="18"/>
      <c r="T14" s="18"/>
      <c r="U14" s="18" t="s">
        <v>12</v>
      </c>
      <c r="V14" s="21"/>
      <c r="W14" s="21"/>
      <c r="X14" s="21"/>
      <c r="Y14" s="15">
        <f t="shared" si="4"/>
        <v>0</v>
      </c>
      <c r="Z14" s="19">
        <f t="shared" si="0"/>
        <v>0</v>
      </c>
      <c r="AA14" s="19">
        <f t="shared" si="0"/>
        <v>0</v>
      </c>
      <c r="AB14" s="19">
        <f t="shared" si="0"/>
        <v>0</v>
      </c>
      <c r="AC14" s="19"/>
      <c r="AD14" s="19"/>
      <c r="AE14" s="19"/>
      <c r="AF14" s="19">
        <f>LEN(TRIM(L14))</f>
        <v>0</v>
      </c>
      <c r="AG14" s="18">
        <f t="shared" si="1"/>
        <v>0</v>
      </c>
      <c r="AH14" s="18">
        <f t="shared" si="1"/>
        <v>0</v>
      </c>
      <c r="AI14" s="18">
        <f t="shared" si="1"/>
        <v>1</v>
      </c>
      <c r="AJ14" s="18"/>
      <c r="AK14" s="18"/>
      <c r="AL14" s="18"/>
      <c r="AM14" s="15">
        <f t="shared" si="2"/>
        <v>0</v>
      </c>
      <c r="AN14" s="15">
        <v>1</v>
      </c>
      <c r="AO14" s="7">
        <v>1</v>
      </c>
      <c r="AP14" s="7">
        <f t="shared" si="5"/>
        <v>1</v>
      </c>
    </row>
    <row r="15" spans="1:42" ht="15.75" thickBot="1" x14ac:dyDescent="0.3">
      <c r="A15" s="40"/>
      <c r="B15" s="42"/>
      <c r="C15" s="42"/>
      <c r="D15" s="42"/>
      <c r="E15" s="42"/>
      <c r="F15" s="42"/>
      <c r="G15" s="42"/>
      <c r="H15" s="42"/>
      <c r="I15" s="43"/>
      <c r="J15" s="43"/>
      <c r="K15" s="43"/>
      <c r="L15" s="43"/>
      <c r="M15" s="43"/>
      <c r="N15" s="43"/>
      <c r="O15" s="43"/>
      <c r="P15" s="90"/>
      <c r="Q15" s="90"/>
      <c r="R15" s="91" t="s">
        <v>187</v>
      </c>
      <c r="S15" s="54"/>
      <c r="T15" s="54"/>
      <c r="U15" s="54"/>
      <c r="V15" s="54"/>
      <c r="W15" s="54"/>
      <c r="X15" s="54"/>
      <c r="Y15" s="55"/>
      <c r="Z15" s="56"/>
      <c r="AA15" s="56"/>
      <c r="AB15" s="56"/>
      <c r="AC15" s="56"/>
      <c r="AD15" s="56"/>
      <c r="AE15" s="56"/>
      <c r="AF15" s="56"/>
      <c r="AG15" s="54"/>
      <c r="AH15" s="54"/>
      <c r="AI15" s="54"/>
      <c r="AJ15" s="54"/>
      <c r="AK15" s="54"/>
      <c r="AL15" s="54"/>
      <c r="AM15" s="55"/>
      <c r="AN15" s="55"/>
    </row>
    <row r="16" spans="1:42" x14ac:dyDescent="0.25">
      <c r="B16" s="112"/>
      <c r="C16" s="112"/>
      <c r="D16" s="112"/>
      <c r="E16" s="112"/>
      <c r="F16" s="112"/>
      <c r="G16" s="112"/>
      <c r="H16" s="112"/>
      <c r="R16" s="86" t="s">
        <v>187</v>
      </c>
    </row>
    <row r="17" spans="1:42" ht="30.75" customHeight="1" x14ac:dyDescent="0.25">
      <c r="B17" s="141" t="s">
        <v>159</v>
      </c>
      <c r="C17" s="141"/>
      <c r="D17" s="141"/>
      <c r="E17" s="141"/>
      <c r="F17" s="141"/>
      <c r="G17" s="141"/>
      <c r="H17" s="142"/>
      <c r="I17" s="9" t="s">
        <v>31</v>
      </c>
      <c r="J17" s="9" t="s">
        <v>32</v>
      </c>
      <c r="K17" s="11" t="s">
        <v>21</v>
      </c>
      <c r="R17" s="86" t="s">
        <v>187</v>
      </c>
      <c r="S17" s="10" t="str">
        <f>I17</f>
        <v>ja</v>
      </c>
      <c r="T17" s="10" t="str">
        <f>J17</f>
        <v>nein</v>
      </c>
      <c r="U17" s="36"/>
      <c r="V17" s="10"/>
      <c r="W17" s="10"/>
      <c r="X17" s="10"/>
      <c r="AM17" s="15">
        <f>COUNTIF(AM18:AM28,1)</f>
        <v>0</v>
      </c>
      <c r="AN17" s="15">
        <f>SUM(AN18:AN28)</f>
        <v>10</v>
      </c>
      <c r="AO17" s="77"/>
      <c r="AP17" s="77"/>
    </row>
    <row r="18" spans="1:42" x14ac:dyDescent="0.25">
      <c r="B18" s="140" t="s">
        <v>23</v>
      </c>
      <c r="C18" s="140"/>
      <c r="D18" s="140"/>
      <c r="E18" s="140"/>
      <c r="F18" s="140"/>
      <c r="G18" s="140"/>
      <c r="H18" s="140"/>
      <c r="I18" s="100"/>
      <c r="J18" s="100"/>
      <c r="K18" s="100"/>
      <c r="N18" s="6" t="str">
        <f t="shared" ref="N18:N27" si="6">IF(P18&lt;&gt;"",P18,"")&amp;IF(Q18&lt;&gt;"",Q18,"")</f>
        <v/>
      </c>
      <c r="P18" s="89" t="str">
        <f t="shared" ref="P18:P27" si="7">IF(AM18=1,"Ihre Antwort ist korrekt :-)",IF(AM18=-1,"Die Antwort ist nicht korrekt",IF(AM18=99,"Weiss nicht","")))</f>
        <v/>
      </c>
      <c r="Q18" s="89" t="str">
        <f t="shared" ref="Q18:Q27" si="8">IF(Y18&gt;1,"Bitte nur eine Antwort",IF(AND($AM$2=1,Y18=0),"Antwort fehlt",""))</f>
        <v/>
      </c>
      <c r="R18" s="86" t="s">
        <v>187</v>
      </c>
      <c r="S18" s="18"/>
      <c r="T18" s="18" t="s">
        <v>12</v>
      </c>
      <c r="U18" s="21"/>
      <c r="V18" s="21"/>
      <c r="W18" s="21"/>
      <c r="X18" s="21"/>
      <c r="Y18" s="15">
        <f t="shared" ref="Y18:Y27" si="9">SUM(Z18:AF18)</f>
        <v>0</v>
      </c>
      <c r="Z18" s="19">
        <f t="shared" ref="Z18:Z27" si="10">LEN(TRIM(I18))</f>
        <v>0</v>
      </c>
      <c r="AA18" s="19">
        <f t="shared" ref="AA18:AA27" si="11">LEN(TRIM(J18))</f>
        <v>0</v>
      </c>
      <c r="AB18" s="19"/>
      <c r="AC18" s="19"/>
      <c r="AD18" s="19"/>
      <c r="AE18" s="19"/>
      <c r="AF18" s="19">
        <f t="shared" ref="AF18:AF27" si="12">LEN(TRIM(K18))</f>
        <v>0</v>
      </c>
      <c r="AG18" s="18">
        <f t="shared" ref="AG18:AG27" si="13">LEN(TRIM(S18))</f>
        <v>0</v>
      </c>
      <c r="AH18" s="18">
        <f t="shared" ref="AH18:AH27" si="14">LEN(TRIM(T18))</f>
        <v>1</v>
      </c>
      <c r="AI18" s="18"/>
      <c r="AJ18" s="18"/>
      <c r="AK18" s="18"/>
      <c r="AL18" s="18"/>
      <c r="AM18" s="15">
        <f>IF(AND($AM$2=1,$Y$2=1),IF(AND(Z18=AG18,AA18=AH18,AB18=AI18,AC18=AJ18,AD18=AK18,AE18=AL18),1,IF($AF18=1,99,-1)),0)</f>
        <v>0</v>
      </c>
      <c r="AN18" s="15">
        <v>1</v>
      </c>
      <c r="AO18" s="7">
        <v>2</v>
      </c>
      <c r="AP18" s="7">
        <f t="shared" ref="AP18:AP27" si="15">IF(Y18=0,AO18,"")</f>
        <v>2</v>
      </c>
    </row>
    <row r="19" spans="1:42" x14ac:dyDescent="0.25">
      <c r="B19" s="144" t="s">
        <v>24</v>
      </c>
      <c r="C19" s="145"/>
      <c r="D19" s="145"/>
      <c r="E19" s="145"/>
      <c r="F19" s="145"/>
      <c r="G19" s="145"/>
      <c r="H19" s="146"/>
      <c r="I19" s="100"/>
      <c r="J19" s="100"/>
      <c r="K19" s="100"/>
      <c r="N19" s="6" t="str">
        <f t="shared" si="6"/>
        <v/>
      </c>
      <c r="P19" s="89" t="str">
        <f t="shared" si="7"/>
        <v/>
      </c>
      <c r="Q19" s="89" t="str">
        <f t="shared" si="8"/>
        <v/>
      </c>
      <c r="R19" s="86" t="s">
        <v>187</v>
      </c>
      <c r="S19" s="18" t="s">
        <v>12</v>
      </c>
      <c r="T19" s="18"/>
      <c r="U19" s="21"/>
      <c r="V19" s="21"/>
      <c r="W19" s="21"/>
      <c r="X19" s="21"/>
      <c r="Y19" s="15">
        <f t="shared" si="9"/>
        <v>0</v>
      </c>
      <c r="Z19" s="19">
        <f t="shared" si="10"/>
        <v>0</v>
      </c>
      <c r="AA19" s="19">
        <f t="shared" si="11"/>
        <v>0</v>
      </c>
      <c r="AB19" s="19"/>
      <c r="AC19" s="19"/>
      <c r="AD19" s="19"/>
      <c r="AE19" s="19"/>
      <c r="AF19" s="19">
        <f t="shared" si="12"/>
        <v>0</v>
      </c>
      <c r="AG19" s="18">
        <f t="shared" si="13"/>
        <v>1</v>
      </c>
      <c r="AH19" s="18">
        <f t="shared" si="14"/>
        <v>0</v>
      </c>
      <c r="AI19" s="18"/>
      <c r="AJ19" s="18"/>
      <c r="AK19" s="18"/>
      <c r="AL19" s="18"/>
      <c r="AM19" s="15">
        <f t="shared" ref="AM19:AM27" si="16">IF(AND($AM$2=1,$Y$2=1),IF(AND(Z19=AG19,AA19=AH19,AB19=AI19,AC19=AJ19,AD19=AK19,AE19=AL19),1,IF($AF19=1,99,-1)),0)</f>
        <v>0</v>
      </c>
      <c r="AN19" s="15">
        <v>1</v>
      </c>
      <c r="AO19" s="7">
        <v>2</v>
      </c>
      <c r="AP19" s="7">
        <f t="shared" si="15"/>
        <v>2</v>
      </c>
    </row>
    <row r="20" spans="1:42" x14ac:dyDescent="0.25">
      <c r="B20" s="144" t="s">
        <v>25</v>
      </c>
      <c r="C20" s="145"/>
      <c r="D20" s="145"/>
      <c r="E20" s="145"/>
      <c r="F20" s="145"/>
      <c r="G20" s="145"/>
      <c r="H20" s="146"/>
      <c r="I20" s="100"/>
      <c r="J20" s="100"/>
      <c r="K20" s="100"/>
      <c r="N20" s="6" t="str">
        <f t="shared" si="6"/>
        <v/>
      </c>
      <c r="P20" s="89" t="str">
        <f t="shared" si="7"/>
        <v/>
      </c>
      <c r="Q20" s="89" t="str">
        <f t="shared" si="8"/>
        <v/>
      </c>
      <c r="R20" s="86" t="s">
        <v>187</v>
      </c>
      <c r="S20" s="18" t="s">
        <v>12</v>
      </c>
      <c r="T20" s="18"/>
      <c r="U20" s="21"/>
      <c r="V20" s="21"/>
      <c r="W20" s="21"/>
      <c r="X20" s="21"/>
      <c r="Y20" s="15">
        <f t="shared" si="9"/>
        <v>0</v>
      </c>
      <c r="Z20" s="19">
        <f t="shared" si="10"/>
        <v>0</v>
      </c>
      <c r="AA20" s="19">
        <f t="shared" si="11"/>
        <v>0</v>
      </c>
      <c r="AB20" s="19"/>
      <c r="AC20" s="19"/>
      <c r="AD20" s="19"/>
      <c r="AE20" s="19"/>
      <c r="AF20" s="19">
        <f t="shared" si="12"/>
        <v>0</v>
      </c>
      <c r="AG20" s="18">
        <f t="shared" si="13"/>
        <v>1</v>
      </c>
      <c r="AH20" s="18">
        <f t="shared" si="14"/>
        <v>0</v>
      </c>
      <c r="AI20" s="18"/>
      <c r="AJ20" s="18"/>
      <c r="AK20" s="18"/>
      <c r="AL20" s="18"/>
      <c r="AM20" s="15">
        <f t="shared" si="16"/>
        <v>0</v>
      </c>
      <c r="AN20" s="15">
        <v>1</v>
      </c>
      <c r="AO20" s="7">
        <v>2</v>
      </c>
      <c r="AP20" s="7">
        <f t="shared" si="15"/>
        <v>2</v>
      </c>
    </row>
    <row r="21" spans="1:42" x14ac:dyDescent="0.25">
      <c r="B21" s="144" t="s">
        <v>26</v>
      </c>
      <c r="C21" s="145"/>
      <c r="D21" s="145"/>
      <c r="E21" s="145"/>
      <c r="F21" s="145"/>
      <c r="G21" s="145"/>
      <c r="H21" s="146"/>
      <c r="I21" s="100"/>
      <c r="J21" s="100"/>
      <c r="K21" s="100"/>
      <c r="N21" s="6" t="str">
        <f t="shared" si="6"/>
        <v/>
      </c>
      <c r="P21" s="89" t="str">
        <f t="shared" si="7"/>
        <v/>
      </c>
      <c r="Q21" s="89" t="str">
        <f t="shared" si="8"/>
        <v/>
      </c>
      <c r="R21" s="86" t="s">
        <v>187</v>
      </c>
      <c r="S21" s="18" t="s">
        <v>12</v>
      </c>
      <c r="T21" s="18"/>
      <c r="U21" s="21"/>
      <c r="V21" s="21"/>
      <c r="W21" s="21"/>
      <c r="X21" s="21"/>
      <c r="Y21" s="15">
        <f t="shared" si="9"/>
        <v>0</v>
      </c>
      <c r="Z21" s="19">
        <f t="shared" si="10"/>
        <v>0</v>
      </c>
      <c r="AA21" s="19">
        <f t="shared" si="11"/>
        <v>0</v>
      </c>
      <c r="AB21" s="19"/>
      <c r="AC21" s="19"/>
      <c r="AD21" s="19"/>
      <c r="AE21" s="19"/>
      <c r="AF21" s="19">
        <f t="shared" si="12"/>
        <v>0</v>
      </c>
      <c r="AG21" s="18">
        <f t="shared" si="13"/>
        <v>1</v>
      </c>
      <c r="AH21" s="18">
        <f t="shared" si="14"/>
        <v>0</v>
      </c>
      <c r="AI21" s="18"/>
      <c r="AJ21" s="18"/>
      <c r="AK21" s="18"/>
      <c r="AL21" s="18"/>
      <c r="AM21" s="15">
        <f t="shared" si="16"/>
        <v>0</v>
      </c>
      <c r="AN21" s="15">
        <v>1</v>
      </c>
      <c r="AO21" s="7">
        <v>2</v>
      </c>
      <c r="AP21" s="7">
        <f t="shared" si="15"/>
        <v>2</v>
      </c>
    </row>
    <row r="22" spans="1:42" x14ac:dyDescent="0.25">
      <c r="B22" s="144" t="s">
        <v>27</v>
      </c>
      <c r="C22" s="145"/>
      <c r="D22" s="145"/>
      <c r="E22" s="145"/>
      <c r="F22" s="145"/>
      <c r="G22" s="145"/>
      <c r="H22" s="146"/>
      <c r="I22" s="100"/>
      <c r="J22" s="100"/>
      <c r="K22" s="100"/>
      <c r="N22" s="6" t="str">
        <f t="shared" si="6"/>
        <v/>
      </c>
      <c r="P22" s="89" t="str">
        <f t="shared" si="7"/>
        <v/>
      </c>
      <c r="Q22" s="89" t="str">
        <f t="shared" si="8"/>
        <v/>
      </c>
      <c r="R22" s="86" t="s">
        <v>187</v>
      </c>
      <c r="S22" s="18"/>
      <c r="T22" s="18" t="s">
        <v>12</v>
      </c>
      <c r="U22" s="21"/>
      <c r="V22" s="21"/>
      <c r="W22" s="21"/>
      <c r="X22" s="21"/>
      <c r="Y22" s="15">
        <f t="shared" si="9"/>
        <v>0</v>
      </c>
      <c r="Z22" s="19">
        <f t="shared" si="10"/>
        <v>0</v>
      </c>
      <c r="AA22" s="19">
        <f t="shared" si="11"/>
        <v>0</v>
      </c>
      <c r="AB22" s="19"/>
      <c r="AC22" s="19"/>
      <c r="AD22" s="19"/>
      <c r="AE22" s="19"/>
      <c r="AF22" s="19">
        <f t="shared" si="12"/>
        <v>0</v>
      </c>
      <c r="AG22" s="18">
        <f t="shared" si="13"/>
        <v>0</v>
      </c>
      <c r="AH22" s="18">
        <f t="shared" si="14"/>
        <v>1</v>
      </c>
      <c r="AI22" s="18"/>
      <c r="AJ22" s="18"/>
      <c r="AK22" s="18"/>
      <c r="AL22" s="18"/>
      <c r="AM22" s="15">
        <f t="shared" si="16"/>
        <v>0</v>
      </c>
      <c r="AN22" s="15">
        <v>1</v>
      </c>
      <c r="AO22" s="7">
        <v>2</v>
      </c>
      <c r="AP22" s="7">
        <f t="shared" si="15"/>
        <v>2</v>
      </c>
    </row>
    <row r="23" spans="1:42" x14ac:dyDescent="0.25">
      <c r="B23" s="144" t="s">
        <v>28</v>
      </c>
      <c r="C23" s="145"/>
      <c r="D23" s="145"/>
      <c r="E23" s="145"/>
      <c r="F23" s="145"/>
      <c r="G23" s="145"/>
      <c r="H23" s="146"/>
      <c r="I23" s="100"/>
      <c r="J23" s="100"/>
      <c r="K23" s="100"/>
      <c r="N23" s="6" t="str">
        <f t="shared" si="6"/>
        <v/>
      </c>
      <c r="P23" s="89" t="str">
        <f t="shared" si="7"/>
        <v/>
      </c>
      <c r="Q23" s="89" t="str">
        <f t="shared" si="8"/>
        <v/>
      </c>
      <c r="R23" s="86" t="s">
        <v>187</v>
      </c>
      <c r="S23" s="18"/>
      <c r="T23" s="18" t="s">
        <v>12</v>
      </c>
      <c r="U23" s="21"/>
      <c r="V23" s="21"/>
      <c r="W23" s="21"/>
      <c r="X23" s="21"/>
      <c r="Y23" s="15">
        <f t="shared" si="9"/>
        <v>0</v>
      </c>
      <c r="Z23" s="19">
        <f t="shared" si="10"/>
        <v>0</v>
      </c>
      <c r="AA23" s="19">
        <f t="shared" si="11"/>
        <v>0</v>
      </c>
      <c r="AB23" s="19"/>
      <c r="AC23" s="19"/>
      <c r="AD23" s="19"/>
      <c r="AE23" s="19"/>
      <c r="AF23" s="19">
        <f t="shared" si="12"/>
        <v>0</v>
      </c>
      <c r="AG23" s="18">
        <f t="shared" si="13"/>
        <v>0</v>
      </c>
      <c r="AH23" s="18">
        <f t="shared" si="14"/>
        <v>1</v>
      </c>
      <c r="AI23" s="18"/>
      <c r="AJ23" s="18"/>
      <c r="AK23" s="18"/>
      <c r="AL23" s="18"/>
      <c r="AM23" s="15">
        <f t="shared" si="16"/>
        <v>0</v>
      </c>
      <c r="AN23" s="15">
        <v>1</v>
      </c>
      <c r="AO23" s="7">
        <v>2</v>
      </c>
      <c r="AP23" s="7">
        <f t="shared" si="15"/>
        <v>2</v>
      </c>
    </row>
    <row r="24" spans="1:42" x14ac:dyDescent="0.25">
      <c r="B24" s="144" t="s">
        <v>29</v>
      </c>
      <c r="C24" s="145"/>
      <c r="D24" s="145"/>
      <c r="E24" s="145"/>
      <c r="F24" s="145"/>
      <c r="G24" s="145"/>
      <c r="H24" s="146"/>
      <c r="I24" s="100"/>
      <c r="J24" s="100"/>
      <c r="K24" s="100"/>
      <c r="N24" s="6" t="str">
        <f t="shared" si="6"/>
        <v/>
      </c>
      <c r="P24" s="89" t="str">
        <f t="shared" si="7"/>
        <v/>
      </c>
      <c r="Q24" s="89" t="str">
        <f t="shared" si="8"/>
        <v/>
      </c>
      <c r="R24" s="86" t="s">
        <v>187</v>
      </c>
      <c r="S24" s="18" t="s">
        <v>12</v>
      </c>
      <c r="T24" s="18"/>
      <c r="U24" s="21"/>
      <c r="V24" s="21"/>
      <c r="W24" s="21"/>
      <c r="X24" s="21"/>
      <c r="Y24" s="15">
        <f t="shared" si="9"/>
        <v>0</v>
      </c>
      <c r="Z24" s="19">
        <f t="shared" si="10"/>
        <v>0</v>
      </c>
      <c r="AA24" s="19">
        <f t="shared" si="11"/>
        <v>0</v>
      </c>
      <c r="AB24" s="19"/>
      <c r="AC24" s="19"/>
      <c r="AD24" s="19"/>
      <c r="AE24" s="19"/>
      <c r="AF24" s="19">
        <f t="shared" si="12"/>
        <v>0</v>
      </c>
      <c r="AG24" s="18">
        <f t="shared" si="13"/>
        <v>1</v>
      </c>
      <c r="AH24" s="18">
        <f t="shared" si="14"/>
        <v>0</v>
      </c>
      <c r="AI24" s="18"/>
      <c r="AJ24" s="18"/>
      <c r="AK24" s="18"/>
      <c r="AL24" s="18"/>
      <c r="AM24" s="15">
        <f t="shared" si="16"/>
        <v>0</v>
      </c>
      <c r="AN24" s="15">
        <v>1</v>
      </c>
      <c r="AO24" s="7">
        <v>2</v>
      </c>
      <c r="AP24" s="7">
        <f t="shared" si="15"/>
        <v>2</v>
      </c>
    </row>
    <row r="25" spans="1:42" x14ac:dyDescent="0.25">
      <c r="B25" s="144" t="s">
        <v>30</v>
      </c>
      <c r="C25" s="145"/>
      <c r="D25" s="145"/>
      <c r="E25" s="145"/>
      <c r="F25" s="145"/>
      <c r="G25" s="145"/>
      <c r="H25" s="146"/>
      <c r="I25" s="100"/>
      <c r="J25" s="100"/>
      <c r="K25" s="100"/>
      <c r="N25" s="6" t="str">
        <f t="shared" si="6"/>
        <v/>
      </c>
      <c r="P25" s="89" t="str">
        <f t="shared" si="7"/>
        <v/>
      </c>
      <c r="Q25" s="89" t="str">
        <f t="shared" si="8"/>
        <v/>
      </c>
      <c r="R25" s="86" t="s">
        <v>187</v>
      </c>
      <c r="S25" s="18" t="s">
        <v>12</v>
      </c>
      <c r="T25" s="18"/>
      <c r="U25" s="21"/>
      <c r="V25" s="21"/>
      <c r="W25" s="21"/>
      <c r="X25" s="21"/>
      <c r="Y25" s="15">
        <f t="shared" si="9"/>
        <v>0</v>
      </c>
      <c r="Z25" s="19">
        <f t="shared" si="10"/>
        <v>0</v>
      </c>
      <c r="AA25" s="19">
        <f t="shared" si="11"/>
        <v>0</v>
      </c>
      <c r="AB25" s="19"/>
      <c r="AC25" s="19"/>
      <c r="AD25" s="19"/>
      <c r="AE25" s="19"/>
      <c r="AF25" s="19">
        <f t="shared" si="12"/>
        <v>0</v>
      </c>
      <c r="AG25" s="18">
        <f t="shared" si="13"/>
        <v>1</v>
      </c>
      <c r="AH25" s="18">
        <f t="shared" si="14"/>
        <v>0</v>
      </c>
      <c r="AI25" s="18"/>
      <c r="AJ25" s="18"/>
      <c r="AK25" s="18"/>
      <c r="AL25" s="18"/>
      <c r="AM25" s="15">
        <f t="shared" si="16"/>
        <v>0</v>
      </c>
      <c r="AN25" s="15">
        <v>1</v>
      </c>
      <c r="AO25" s="7">
        <v>2</v>
      </c>
      <c r="AP25" s="7">
        <f t="shared" si="15"/>
        <v>2</v>
      </c>
    </row>
    <row r="26" spans="1:42" x14ac:dyDescent="0.25">
      <c r="B26" s="144" t="s">
        <v>196</v>
      </c>
      <c r="C26" s="145"/>
      <c r="D26" s="145"/>
      <c r="E26" s="145"/>
      <c r="F26" s="145"/>
      <c r="G26" s="145"/>
      <c r="H26" s="146"/>
      <c r="I26" s="100"/>
      <c r="J26" s="100"/>
      <c r="K26" s="100"/>
      <c r="N26" s="6" t="str">
        <f t="shared" si="6"/>
        <v/>
      </c>
      <c r="P26" s="89" t="str">
        <f t="shared" si="7"/>
        <v/>
      </c>
      <c r="Q26" s="89" t="str">
        <f t="shared" si="8"/>
        <v/>
      </c>
      <c r="R26" s="86" t="s">
        <v>187</v>
      </c>
      <c r="S26" s="18"/>
      <c r="T26" s="18" t="s">
        <v>12</v>
      </c>
      <c r="U26" s="21"/>
      <c r="V26" s="21"/>
      <c r="W26" s="21"/>
      <c r="X26" s="21"/>
      <c r="Y26" s="15">
        <f t="shared" si="9"/>
        <v>0</v>
      </c>
      <c r="Z26" s="19">
        <f t="shared" si="10"/>
        <v>0</v>
      </c>
      <c r="AA26" s="19">
        <f t="shared" si="11"/>
        <v>0</v>
      </c>
      <c r="AB26" s="19"/>
      <c r="AC26" s="19"/>
      <c r="AD26" s="19"/>
      <c r="AE26" s="19"/>
      <c r="AF26" s="19">
        <f t="shared" si="12"/>
        <v>0</v>
      </c>
      <c r="AG26" s="18">
        <f t="shared" si="13"/>
        <v>0</v>
      </c>
      <c r="AH26" s="18">
        <f t="shared" si="14"/>
        <v>1</v>
      </c>
      <c r="AI26" s="18"/>
      <c r="AJ26" s="18"/>
      <c r="AK26" s="18"/>
      <c r="AL26" s="18"/>
      <c r="AM26" s="15">
        <f t="shared" si="16"/>
        <v>0</v>
      </c>
      <c r="AN26" s="15">
        <v>1</v>
      </c>
      <c r="AO26" s="7">
        <v>2</v>
      </c>
      <c r="AP26" s="7">
        <f t="shared" si="15"/>
        <v>2</v>
      </c>
    </row>
    <row r="27" spans="1:42" x14ac:dyDescent="0.25">
      <c r="B27" s="144" t="s">
        <v>195</v>
      </c>
      <c r="C27" s="145"/>
      <c r="D27" s="145"/>
      <c r="E27" s="145"/>
      <c r="F27" s="145"/>
      <c r="G27" s="145"/>
      <c r="H27" s="146"/>
      <c r="I27" s="100"/>
      <c r="J27" s="100"/>
      <c r="K27" s="100"/>
      <c r="N27" s="6" t="str">
        <f t="shared" si="6"/>
        <v/>
      </c>
      <c r="P27" s="89" t="str">
        <f t="shared" si="7"/>
        <v/>
      </c>
      <c r="Q27" s="89" t="str">
        <f t="shared" si="8"/>
        <v/>
      </c>
      <c r="R27" s="86" t="s">
        <v>187</v>
      </c>
      <c r="S27" s="18" t="s">
        <v>12</v>
      </c>
      <c r="T27" s="18"/>
      <c r="U27" s="21"/>
      <c r="V27" s="21"/>
      <c r="W27" s="21"/>
      <c r="X27" s="21"/>
      <c r="Y27" s="15">
        <f t="shared" si="9"/>
        <v>0</v>
      </c>
      <c r="Z27" s="19">
        <f t="shared" si="10"/>
        <v>0</v>
      </c>
      <c r="AA27" s="19">
        <f t="shared" si="11"/>
        <v>0</v>
      </c>
      <c r="AB27" s="19"/>
      <c r="AC27" s="19"/>
      <c r="AD27" s="19"/>
      <c r="AE27" s="19"/>
      <c r="AF27" s="19">
        <f t="shared" si="12"/>
        <v>0</v>
      </c>
      <c r="AG27" s="18">
        <f t="shared" si="13"/>
        <v>1</v>
      </c>
      <c r="AH27" s="18">
        <f t="shared" si="14"/>
        <v>0</v>
      </c>
      <c r="AI27" s="18"/>
      <c r="AJ27" s="18"/>
      <c r="AK27" s="18"/>
      <c r="AL27" s="18"/>
      <c r="AM27" s="15">
        <f t="shared" si="16"/>
        <v>0</v>
      </c>
      <c r="AN27" s="15">
        <v>1</v>
      </c>
      <c r="AO27" s="7">
        <v>2</v>
      </c>
      <c r="AP27" s="7">
        <f t="shared" si="15"/>
        <v>2</v>
      </c>
    </row>
    <row r="28" spans="1:42" ht="15.75" thickBot="1" x14ac:dyDescent="0.3">
      <c r="A28" s="40"/>
      <c r="B28" s="42"/>
      <c r="C28" s="42"/>
      <c r="D28" s="42"/>
      <c r="E28" s="42"/>
      <c r="F28" s="42"/>
      <c r="G28" s="42"/>
      <c r="H28" s="42"/>
      <c r="I28" s="43"/>
      <c r="J28" s="43"/>
      <c r="K28" s="43"/>
      <c r="L28" s="43"/>
      <c r="M28" s="40"/>
      <c r="N28" s="40"/>
      <c r="O28" s="40"/>
      <c r="P28" s="90"/>
      <c r="Q28" s="90"/>
      <c r="R28" s="91" t="s">
        <v>187</v>
      </c>
      <c r="S28" s="54"/>
      <c r="T28" s="54"/>
      <c r="U28" s="54"/>
      <c r="V28" s="54"/>
      <c r="W28" s="54"/>
      <c r="X28" s="54"/>
      <c r="Y28" s="55"/>
      <c r="Z28" s="56"/>
      <c r="AA28" s="56"/>
      <c r="AB28" s="56"/>
      <c r="AC28" s="56"/>
      <c r="AD28" s="56"/>
      <c r="AE28" s="56"/>
      <c r="AF28" s="56"/>
      <c r="AG28" s="54"/>
      <c r="AH28" s="54"/>
      <c r="AI28" s="54"/>
      <c r="AJ28" s="54"/>
      <c r="AK28" s="54"/>
      <c r="AL28" s="54"/>
      <c r="AM28" s="55"/>
      <c r="AN28" s="55"/>
    </row>
    <row r="29" spans="1:42" x14ac:dyDescent="0.25">
      <c r="B29" s="112"/>
      <c r="C29" s="112"/>
      <c r="D29" s="112"/>
      <c r="E29" s="112"/>
      <c r="F29" s="112"/>
      <c r="G29" s="112"/>
      <c r="H29" s="112"/>
      <c r="R29" s="86" t="s">
        <v>187</v>
      </c>
    </row>
    <row r="30" spans="1:42" x14ac:dyDescent="0.25">
      <c r="B30" s="147" t="s">
        <v>160</v>
      </c>
      <c r="C30" s="147"/>
      <c r="D30" s="147"/>
      <c r="E30" s="147"/>
      <c r="F30" s="147"/>
      <c r="G30" s="147"/>
      <c r="H30" s="147"/>
      <c r="I30" s="1"/>
      <c r="J30" s="1"/>
      <c r="K30" s="1"/>
      <c r="L30" s="1"/>
      <c r="M30" s="1"/>
      <c r="N30" s="1"/>
      <c r="O30" s="1"/>
      <c r="P30" s="92"/>
      <c r="Q30" s="93"/>
      <c r="R30" s="86" t="s">
        <v>187</v>
      </c>
      <c r="AM30" s="15">
        <f>COUNTIF(AM31:AM46,1)</f>
        <v>0</v>
      </c>
      <c r="AN30" s="15">
        <f>SUM(AN31:AN46)</f>
        <v>2</v>
      </c>
      <c r="AO30" s="77"/>
      <c r="AP30" s="77"/>
    </row>
    <row r="31" spans="1:42" x14ac:dyDescent="0.25">
      <c r="B31" s="112" t="s">
        <v>82</v>
      </c>
      <c r="C31" s="112"/>
      <c r="D31" s="112"/>
      <c r="E31" s="112"/>
      <c r="F31" s="112"/>
      <c r="G31" s="112"/>
      <c r="H31" s="112"/>
      <c r="I31" s="1"/>
      <c r="J31" s="1"/>
      <c r="K31" s="1"/>
      <c r="L31" s="1"/>
      <c r="M31" s="1"/>
      <c r="N31" s="1"/>
      <c r="O31" s="1"/>
      <c r="P31" s="92"/>
      <c r="Q31" s="93"/>
      <c r="R31" s="86" t="s">
        <v>187</v>
      </c>
      <c r="AO31" s="77"/>
      <c r="AP31" s="77"/>
    </row>
    <row r="32" spans="1:42" ht="11.25" customHeight="1" x14ac:dyDescent="0.25">
      <c r="I32" s="1"/>
      <c r="J32" s="1"/>
      <c r="K32" s="1"/>
      <c r="L32" s="1"/>
      <c r="M32" s="1"/>
      <c r="N32" s="1"/>
      <c r="O32" s="1"/>
      <c r="P32" s="92"/>
      <c r="Q32" s="93"/>
      <c r="R32" s="86" t="s">
        <v>187</v>
      </c>
    </row>
    <row r="33" spans="1:42" x14ac:dyDescent="0.25">
      <c r="B33" s="112" t="s">
        <v>87</v>
      </c>
      <c r="C33" s="112"/>
      <c r="D33" s="112"/>
      <c r="E33" s="112"/>
      <c r="F33" s="112"/>
      <c r="G33" s="112"/>
      <c r="H33" s="112"/>
      <c r="I33" s="132" t="s">
        <v>140</v>
      </c>
      <c r="J33" s="1"/>
      <c r="K33" s="1"/>
      <c r="L33" s="1"/>
      <c r="M33" s="1"/>
      <c r="N33" s="1"/>
      <c r="O33" s="1"/>
      <c r="P33" s="92"/>
      <c r="Q33" s="93"/>
      <c r="R33" s="86" t="s">
        <v>187</v>
      </c>
      <c r="S33" s="24">
        <v>22000</v>
      </c>
      <c r="T33" s="24">
        <v>12350</v>
      </c>
      <c r="U33" s="24">
        <v>11000</v>
      </c>
    </row>
    <row r="34" spans="1:42" x14ac:dyDescent="0.25">
      <c r="B34" s="112" t="s">
        <v>33</v>
      </c>
      <c r="C34" s="112"/>
      <c r="D34" s="112"/>
      <c r="E34" s="112"/>
      <c r="F34" s="112"/>
      <c r="G34" s="112"/>
      <c r="H34" s="112"/>
      <c r="I34" s="133"/>
      <c r="J34" s="1"/>
      <c r="K34" s="1"/>
      <c r="L34" s="1"/>
      <c r="N34" s="6" t="str">
        <f t="shared" ref="N34" si="17">IF(P34&lt;&gt;"",P34,"")&amp;IF(Q34&lt;&gt;"",Q34,"")</f>
        <v/>
      </c>
      <c r="P34" s="89" t="str">
        <f>IF(AM34=1,"Ihre Antwort ist korrekt :-)",IF(AM34=-1,"Die Antwort ist nicht korrekt",IF(AM34=99,"Weiss nicht","")))</f>
        <v/>
      </c>
      <c r="Q34" s="89" t="str">
        <f>IF(Y34&gt;1,"Bitte nur eine Antwort",IF(AND($AM$2=1,Y34=0),"Antwort fehlt",""))</f>
        <v/>
      </c>
      <c r="R34" s="86" t="s">
        <v>187</v>
      </c>
      <c r="S34" s="18" t="s">
        <v>12</v>
      </c>
      <c r="T34" s="18"/>
      <c r="U34" s="18"/>
      <c r="Y34" s="15">
        <f>SUM(Z34:AF34)</f>
        <v>0</v>
      </c>
      <c r="Z34" s="19">
        <f>LEN(TRIM(I35))</f>
        <v>0</v>
      </c>
      <c r="AA34" s="19">
        <f>LEN(TRIM(I36))</f>
        <v>0</v>
      </c>
      <c r="AB34" s="19">
        <f>LEN(TRIM(I37))</f>
        <v>0</v>
      </c>
      <c r="AC34" s="19"/>
      <c r="AD34" s="19"/>
      <c r="AE34" s="19"/>
      <c r="AF34" s="19">
        <f>LEN(TRIM(I38))</f>
        <v>0</v>
      </c>
      <c r="AG34" s="18">
        <f>LEN(TRIM(S34))</f>
        <v>1</v>
      </c>
      <c r="AH34" s="18">
        <f>LEN(TRIM(T34))</f>
        <v>0</v>
      </c>
      <c r="AI34" s="18">
        <f>LEN(TRIM(U34))</f>
        <v>0</v>
      </c>
      <c r="AJ34" s="18"/>
      <c r="AK34" s="18"/>
      <c r="AL34" s="18"/>
      <c r="AM34" s="15">
        <f>IF(AND($AM$2=1,$Y$2=1),IF(AND(Z34=AG34,AA34=AH34,AB34=AI34,AC34=AJ34,AD34=AK34,AE34=AL34),1,IF($AF34=1,99,-1)),0)</f>
        <v>0</v>
      </c>
      <c r="AN34" s="15">
        <v>1</v>
      </c>
      <c r="AO34" s="7">
        <v>3</v>
      </c>
      <c r="AP34" s="7">
        <f t="shared" ref="AP34" si="18">IF(Y34=0,AO34,"")</f>
        <v>3</v>
      </c>
    </row>
    <row r="35" spans="1:42" x14ac:dyDescent="0.25">
      <c r="B35" s="144" t="s">
        <v>88</v>
      </c>
      <c r="C35" s="145"/>
      <c r="D35" s="145"/>
      <c r="E35" s="145"/>
      <c r="F35" s="145"/>
      <c r="G35" s="145"/>
      <c r="H35" s="146"/>
      <c r="I35" s="101"/>
      <c r="J35" s="1"/>
      <c r="K35" s="1"/>
      <c r="L35" s="1"/>
      <c r="M35" s="1"/>
      <c r="N35" s="1"/>
      <c r="O35" s="1"/>
      <c r="P35" s="92"/>
      <c r="Q35" s="93"/>
      <c r="R35" s="86" t="s">
        <v>187</v>
      </c>
    </row>
    <row r="36" spans="1:42" x14ac:dyDescent="0.25">
      <c r="B36" s="144" t="s">
        <v>89</v>
      </c>
      <c r="C36" s="145"/>
      <c r="D36" s="145"/>
      <c r="E36" s="145"/>
      <c r="F36" s="145"/>
      <c r="G36" s="145"/>
      <c r="H36" s="146"/>
      <c r="I36" s="101"/>
      <c r="J36" s="1"/>
      <c r="K36" s="1"/>
      <c r="L36" s="1"/>
      <c r="M36" s="1"/>
      <c r="N36" s="1"/>
      <c r="O36" s="1"/>
      <c r="P36" s="92"/>
      <c r="Q36" s="93"/>
      <c r="R36" s="86" t="s">
        <v>187</v>
      </c>
    </row>
    <row r="37" spans="1:42" x14ac:dyDescent="0.25">
      <c r="B37" s="144" t="s">
        <v>90</v>
      </c>
      <c r="C37" s="145"/>
      <c r="D37" s="145"/>
      <c r="E37" s="145"/>
      <c r="F37" s="145"/>
      <c r="G37" s="145"/>
      <c r="H37" s="146"/>
      <c r="I37" s="101"/>
      <c r="J37" s="1"/>
      <c r="K37" s="1"/>
      <c r="L37" s="1"/>
      <c r="M37" s="1"/>
      <c r="N37" s="1"/>
      <c r="O37" s="1"/>
      <c r="P37" s="92"/>
      <c r="Q37" s="93"/>
      <c r="R37" s="86" t="s">
        <v>187</v>
      </c>
    </row>
    <row r="38" spans="1:42" x14ac:dyDescent="0.25">
      <c r="B38" s="144" t="s">
        <v>21</v>
      </c>
      <c r="C38" s="145"/>
      <c r="D38" s="145"/>
      <c r="E38" s="145"/>
      <c r="F38" s="145"/>
      <c r="G38" s="145"/>
      <c r="H38" s="146"/>
      <c r="I38" s="101"/>
      <c r="J38" s="1"/>
      <c r="K38" s="1"/>
      <c r="L38" s="1"/>
      <c r="M38" s="1"/>
      <c r="N38" s="1"/>
      <c r="O38" s="1"/>
      <c r="P38" s="92"/>
      <c r="Q38" s="93"/>
      <c r="R38" s="86" t="s">
        <v>187</v>
      </c>
    </row>
    <row r="39" spans="1:42" x14ac:dyDescent="0.25">
      <c r="B39" s="112"/>
      <c r="C39" s="112"/>
      <c r="D39" s="112"/>
      <c r="E39" s="112"/>
      <c r="F39" s="112"/>
      <c r="G39" s="112"/>
      <c r="H39" s="112"/>
      <c r="I39" s="1"/>
      <c r="J39" s="1"/>
      <c r="K39" s="1"/>
      <c r="L39" s="1"/>
      <c r="M39" s="1"/>
      <c r="N39" s="1"/>
      <c r="O39" s="1"/>
      <c r="P39" s="92"/>
      <c r="Q39" s="93"/>
      <c r="R39" s="86" t="s">
        <v>187</v>
      </c>
    </row>
    <row r="40" spans="1:42" x14ac:dyDescent="0.25">
      <c r="B40" s="112" t="s">
        <v>91</v>
      </c>
      <c r="C40" s="112"/>
      <c r="D40" s="112"/>
      <c r="E40" s="112"/>
      <c r="F40" s="112"/>
      <c r="G40" s="112"/>
      <c r="H40" s="112"/>
      <c r="I40" s="132" t="s">
        <v>140</v>
      </c>
      <c r="J40" s="1"/>
      <c r="K40" s="1"/>
      <c r="L40" s="1"/>
      <c r="M40" s="1"/>
      <c r="N40" s="1"/>
      <c r="O40" s="1"/>
      <c r="P40" s="92"/>
      <c r="Q40" s="93"/>
      <c r="R40" s="86" t="s">
        <v>187</v>
      </c>
      <c r="S40" s="24">
        <v>30000</v>
      </c>
      <c r="T40" s="24">
        <v>12350</v>
      </c>
      <c r="U40" s="24">
        <v>15000</v>
      </c>
    </row>
    <row r="41" spans="1:42" x14ac:dyDescent="0.25">
      <c r="B41" s="112" t="s">
        <v>33</v>
      </c>
      <c r="C41" s="112"/>
      <c r="D41" s="112"/>
      <c r="E41" s="112"/>
      <c r="F41" s="112"/>
      <c r="G41" s="112"/>
      <c r="H41" s="112"/>
      <c r="I41" s="133"/>
      <c r="J41" s="1"/>
      <c r="K41" s="1"/>
      <c r="L41" s="1"/>
      <c r="M41" s="1"/>
      <c r="N41" s="6" t="str">
        <f t="shared" ref="N41" si="19">IF(P41&lt;&gt;"",P41,"")&amp;IF(Q41&lt;&gt;"",Q41,"")</f>
        <v/>
      </c>
      <c r="O41" s="1"/>
      <c r="P41" s="89" t="str">
        <f>IF(AM41=1,"Ihre Antwort ist korrekt :-)",IF(AM41=-1,"Die Antwort ist nicht korrekt",IF(AM41=99,"Weiss nicht","")))</f>
        <v/>
      </c>
      <c r="Q41" s="89" t="str">
        <f>IF(Y41&gt;1,"Bitte nur eine Antwort",IF(AND($AM$2=1,Y41=0),"Antwort fehlt",""))</f>
        <v/>
      </c>
      <c r="R41" s="86" t="s">
        <v>187</v>
      </c>
      <c r="S41" s="18"/>
      <c r="T41" s="18" t="s">
        <v>12</v>
      </c>
      <c r="U41" s="18"/>
      <c r="Y41" s="15">
        <f>SUM(Z41:AF41)</f>
        <v>0</v>
      </c>
      <c r="Z41" s="19">
        <f>LEN(TRIM(I42))</f>
        <v>0</v>
      </c>
      <c r="AA41" s="19">
        <f>LEN(TRIM(I43))</f>
        <v>0</v>
      </c>
      <c r="AB41" s="19">
        <f>LEN(TRIM(I44))</f>
        <v>0</v>
      </c>
      <c r="AC41" s="19"/>
      <c r="AD41" s="19"/>
      <c r="AE41" s="19"/>
      <c r="AF41" s="19">
        <f>LEN(TRIM(I45))</f>
        <v>0</v>
      </c>
      <c r="AG41" s="18">
        <f>LEN(TRIM(S41))</f>
        <v>0</v>
      </c>
      <c r="AH41" s="18">
        <f>LEN(TRIM(T41))</f>
        <v>1</v>
      </c>
      <c r="AI41" s="18">
        <f>LEN(TRIM(U41))</f>
        <v>0</v>
      </c>
      <c r="AJ41" s="18"/>
      <c r="AK41" s="18"/>
      <c r="AL41" s="18"/>
      <c r="AM41" s="15">
        <f>IF(AND($AM$2=1,$Y$2=1),IF(AND(Z41=AG41,AA41=AH41,AB41=AI41,AC41=AJ41,AD41=AK41,AE41=AL41),1,IF($AF41=1,99,-1)),0)</f>
        <v>0</v>
      </c>
      <c r="AN41" s="15">
        <v>1</v>
      </c>
      <c r="AO41" s="7">
        <v>3</v>
      </c>
      <c r="AP41" s="7">
        <f t="shared" ref="AP41" si="20">IF(Y41=0,AO41,"")</f>
        <v>3</v>
      </c>
    </row>
    <row r="42" spans="1:42" x14ac:dyDescent="0.25">
      <c r="B42" s="140" t="s">
        <v>92</v>
      </c>
      <c r="C42" s="140"/>
      <c r="D42" s="140"/>
      <c r="E42" s="140"/>
      <c r="F42" s="140"/>
      <c r="G42" s="140"/>
      <c r="H42" s="140"/>
      <c r="I42" s="101"/>
      <c r="J42" s="1"/>
      <c r="K42" s="1"/>
      <c r="L42" s="1"/>
      <c r="M42" s="1"/>
      <c r="N42" s="1"/>
      <c r="O42" s="1"/>
      <c r="P42" s="92"/>
      <c r="Q42" s="93"/>
      <c r="R42" s="86" t="s">
        <v>187</v>
      </c>
    </row>
    <row r="43" spans="1:42" x14ac:dyDescent="0.25">
      <c r="B43" s="144" t="s">
        <v>93</v>
      </c>
      <c r="C43" s="145"/>
      <c r="D43" s="145"/>
      <c r="E43" s="145"/>
      <c r="F43" s="145"/>
      <c r="G43" s="145"/>
      <c r="H43" s="146"/>
      <c r="I43" s="101"/>
      <c r="J43" s="1"/>
      <c r="K43" s="1"/>
      <c r="L43" s="1"/>
      <c r="M43" s="1"/>
      <c r="N43" s="1"/>
      <c r="O43" s="1"/>
      <c r="P43" s="92"/>
      <c r="Q43" s="93"/>
      <c r="R43" s="86" t="s">
        <v>187</v>
      </c>
    </row>
    <row r="44" spans="1:42" x14ac:dyDescent="0.25">
      <c r="B44" s="144" t="s">
        <v>94</v>
      </c>
      <c r="C44" s="145"/>
      <c r="D44" s="145"/>
      <c r="E44" s="145"/>
      <c r="F44" s="145"/>
      <c r="G44" s="145"/>
      <c r="H44" s="146"/>
      <c r="I44" s="101"/>
      <c r="J44" s="1"/>
      <c r="K44" s="1"/>
      <c r="L44" s="1"/>
      <c r="M44" s="1"/>
      <c r="N44" s="1"/>
      <c r="O44" s="1"/>
      <c r="P44" s="92"/>
      <c r="Q44" s="93"/>
      <c r="R44" s="86" t="s">
        <v>187</v>
      </c>
    </row>
    <row r="45" spans="1:42" x14ac:dyDescent="0.25">
      <c r="B45" s="144" t="s">
        <v>21</v>
      </c>
      <c r="C45" s="145"/>
      <c r="D45" s="145"/>
      <c r="E45" s="145"/>
      <c r="F45" s="145"/>
      <c r="G45" s="145"/>
      <c r="H45" s="146"/>
      <c r="I45" s="101"/>
      <c r="J45" s="1"/>
      <c r="K45" s="1"/>
      <c r="L45" s="1"/>
      <c r="M45" s="1"/>
      <c r="N45" s="1"/>
      <c r="O45" s="1"/>
      <c r="P45" s="92"/>
      <c r="Q45" s="93"/>
      <c r="R45" s="86" t="s">
        <v>187</v>
      </c>
    </row>
    <row r="46" spans="1:42" ht="15.75" thickBot="1" x14ac:dyDescent="0.3">
      <c r="A46" s="40"/>
      <c r="B46" s="135"/>
      <c r="C46" s="135"/>
      <c r="D46" s="135"/>
      <c r="E46" s="135"/>
      <c r="F46" s="135"/>
      <c r="G46" s="135"/>
      <c r="H46" s="135"/>
      <c r="I46" s="41"/>
      <c r="J46" s="41"/>
      <c r="K46" s="41"/>
      <c r="L46" s="41"/>
      <c r="M46" s="41"/>
      <c r="N46" s="41"/>
      <c r="O46" s="41"/>
      <c r="P46" s="94"/>
      <c r="Q46" s="95"/>
      <c r="R46" s="91" t="s">
        <v>187</v>
      </c>
      <c r="S46" s="57"/>
      <c r="T46" s="57"/>
      <c r="U46" s="57"/>
      <c r="V46" s="57"/>
      <c r="W46" s="57"/>
      <c r="X46" s="57"/>
      <c r="Y46" s="55"/>
      <c r="Z46" s="58"/>
      <c r="AA46" s="58"/>
      <c r="AB46" s="58"/>
      <c r="AC46" s="58"/>
      <c r="AD46" s="58"/>
      <c r="AE46" s="58"/>
      <c r="AF46" s="58"/>
      <c r="AG46" s="57"/>
      <c r="AH46" s="57"/>
      <c r="AI46" s="57"/>
      <c r="AJ46" s="57"/>
      <c r="AK46" s="57"/>
      <c r="AL46" s="57"/>
      <c r="AM46" s="55"/>
      <c r="AN46" s="55"/>
      <c r="AO46" s="77"/>
      <c r="AP46" s="77"/>
    </row>
    <row r="47" spans="1:42" x14ac:dyDescent="0.25">
      <c r="B47" s="112"/>
      <c r="C47" s="112"/>
      <c r="D47" s="112"/>
      <c r="E47" s="112"/>
      <c r="F47" s="112"/>
      <c r="G47" s="112"/>
      <c r="H47" s="112"/>
      <c r="I47" s="1"/>
      <c r="J47" s="1"/>
      <c r="K47" s="1"/>
      <c r="L47" s="1"/>
      <c r="M47" s="1"/>
      <c r="N47" s="1"/>
      <c r="O47" s="1"/>
      <c r="P47" s="92"/>
      <c r="Q47" s="93"/>
      <c r="R47" s="86" t="s">
        <v>187</v>
      </c>
      <c r="AO47" s="77"/>
      <c r="AP47" s="77"/>
    </row>
    <row r="48" spans="1:42" ht="30" x14ac:dyDescent="0.25">
      <c r="B48" s="141" t="s">
        <v>161</v>
      </c>
      <c r="C48" s="141"/>
      <c r="D48" s="141"/>
      <c r="E48" s="141"/>
      <c r="F48" s="141"/>
      <c r="G48" s="141"/>
      <c r="H48" s="142"/>
      <c r="I48" s="9" t="s">
        <v>96</v>
      </c>
      <c r="J48" s="25" t="s">
        <v>97</v>
      </c>
      <c r="K48" s="11" t="s">
        <v>21</v>
      </c>
      <c r="R48" s="86" t="s">
        <v>187</v>
      </c>
      <c r="S48" s="10" t="str">
        <f>I48</f>
        <v>Richtig</v>
      </c>
      <c r="T48" s="10" t="str">
        <f>J48</f>
        <v>Falsch</v>
      </c>
      <c r="U48" s="10"/>
      <c r="V48" s="10"/>
      <c r="W48" s="10"/>
      <c r="X48" s="10"/>
      <c r="AM48" s="15">
        <f>COUNTIF(AM49:AM54,1)</f>
        <v>0</v>
      </c>
      <c r="AN48" s="15">
        <f>SUM(AN49:AN54)</f>
        <v>5</v>
      </c>
      <c r="AO48" s="77"/>
      <c r="AP48" s="77"/>
    </row>
    <row r="49" spans="1:42" x14ac:dyDescent="0.25">
      <c r="B49" s="140" t="s">
        <v>34</v>
      </c>
      <c r="C49" s="140"/>
      <c r="D49" s="140"/>
      <c r="E49" s="140"/>
      <c r="F49" s="140"/>
      <c r="G49" s="140"/>
      <c r="H49" s="140"/>
      <c r="I49" s="100"/>
      <c r="J49" s="100"/>
      <c r="K49" s="100"/>
      <c r="N49" s="6" t="str">
        <f t="shared" ref="N49:N53" si="21">IF(P49&lt;&gt;"",P49,"")&amp;IF(Q49&lt;&gt;"",Q49,"")</f>
        <v/>
      </c>
      <c r="P49" s="89" t="str">
        <f>IF(AM49=1,"Ihre Antwort ist korrekt :-)",IF(AM49=-1,"Die Antwort ist nicht korrekt",IF(AM49=99,"Weiss nicht","")))</f>
        <v/>
      </c>
      <c r="Q49" s="89" t="str">
        <f>IF(Y49&gt;1,"Bitte nur eine Antwort",IF(AND($AM$2=1,Y49=0),"Antwort fehlt",""))</f>
        <v/>
      </c>
      <c r="R49" s="86" t="s">
        <v>187</v>
      </c>
      <c r="S49" s="18"/>
      <c r="T49" s="18" t="s">
        <v>12</v>
      </c>
      <c r="U49" s="21"/>
      <c r="V49" s="21"/>
      <c r="W49" s="21"/>
      <c r="X49" s="21"/>
      <c r="Y49" s="15">
        <f t="shared" ref="Y49:Y53" si="22">SUM(Z49:AF49)</f>
        <v>0</v>
      </c>
      <c r="Z49" s="19">
        <f t="shared" ref="Z49:AA53" si="23">LEN(TRIM(I49))</f>
        <v>0</v>
      </c>
      <c r="AA49" s="19">
        <f t="shared" si="23"/>
        <v>0</v>
      </c>
      <c r="AB49" s="19"/>
      <c r="AC49" s="19"/>
      <c r="AD49" s="19"/>
      <c r="AE49" s="19"/>
      <c r="AF49" s="19">
        <f>LEN(TRIM(K49))</f>
        <v>0</v>
      </c>
      <c r="AG49" s="18">
        <f t="shared" ref="AG49:AH53" si="24">LEN(TRIM(S49))</f>
        <v>0</v>
      </c>
      <c r="AH49" s="18">
        <f t="shared" si="24"/>
        <v>1</v>
      </c>
      <c r="AI49" s="18"/>
      <c r="AJ49" s="18"/>
      <c r="AK49" s="18"/>
      <c r="AL49" s="18"/>
      <c r="AM49" s="15">
        <f>IF(AND($AM$2=1,$Y$2=1),IF(AND(Z49=AG49,AA49=AH49,AB49=AI49,AC49=AJ49,AD49=AK49,AE49=AL49),1,IF($AF49=1,99,-1)),0)</f>
        <v>0</v>
      </c>
      <c r="AN49" s="15">
        <v>1</v>
      </c>
      <c r="AO49" s="7">
        <v>4</v>
      </c>
      <c r="AP49" s="7">
        <f t="shared" ref="AP49:AP53" si="25">IF(Y49=0,AO49,"")</f>
        <v>4</v>
      </c>
    </row>
    <row r="50" spans="1:42" x14ac:dyDescent="0.25">
      <c r="B50" s="144" t="s">
        <v>35</v>
      </c>
      <c r="C50" s="145"/>
      <c r="D50" s="145"/>
      <c r="E50" s="145"/>
      <c r="F50" s="145"/>
      <c r="G50" s="145"/>
      <c r="H50" s="146"/>
      <c r="I50" s="100"/>
      <c r="J50" s="100"/>
      <c r="K50" s="100"/>
      <c r="N50" s="6" t="str">
        <f t="shared" si="21"/>
        <v/>
      </c>
      <c r="P50" s="89" t="str">
        <f>IF(AM50=1,"Ihre Antwort ist korrekt :-)",IF(AM50=-1,"Die Antwort ist nicht korrekt",IF(AM50=99,"Weiss nicht","")))</f>
        <v/>
      </c>
      <c r="Q50" s="89" t="str">
        <f t="shared" ref="Q50:Q53" si="26">IF(Y50&gt;1,"Bitte nur eine Antwort",IF(AND($AM$2=1,Y50=0),"Antwort fehlt",""))</f>
        <v/>
      </c>
      <c r="R50" s="86" t="s">
        <v>187</v>
      </c>
      <c r="S50" s="18" t="s">
        <v>12</v>
      </c>
      <c r="T50" s="18"/>
      <c r="U50" s="21"/>
      <c r="V50" s="21"/>
      <c r="W50" s="21"/>
      <c r="X50" s="21"/>
      <c r="Y50" s="15">
        <f t="shared" si="22"/>
        <v>0</v>
      </c>
      <c r="Z50" s="19">
        <f t="shared" si="23"/>
        <v>0</v>
      </c>
      <c r="AA50" s="19">
        <f t="shared" si="23"/>
        <v>0</v>
      </c>
      <c r="AB50" s="19"/>
      <c r="AC50" s="19"/>
      <c r="AD50" s="19"/>
      <c r="AE50" s="19"/>
      <c r="AF50" s="19">
        <f>LEN(TRIM(K50))</f>
        <v>0</v>
      </c>
      <c r="AG50" s="18">
        <f t="shared" si="24"/>
        <v>1</v>
      </c>
      <c r="AH50" s="18">
        <f t="shared" si="24"/>
        <v>0</v>
      </c>
      <c r="AI50" s="18"/>
      <c r="AJ50" s="18"/>
      <c r="AK50" s="18"/>
      <c r="AL50" s="18"/>
      <c r="AM50" s="15">
        <f t="shared" ref="AM50:AM53" si="27">IF(AND($AM$2=1,$Y$2=1),IF(AND(Z50=AG50,AA50=AH50,AB50=AI50,AC50=AJ50,AD50=AK50,AE50=AL50),1,IF($AF50=1,99,-1)),0)</f>
        <v>0</v>
      </c>
      <c r="AN50" s="15">
        <v>1</v>
      </c>
      <c r="AO50" s="7">
        <v>4</v>
      </c>
      <c r="AP50" s="7">
        <f t="shared" si="25"/>
        <v>4</v>
      </c>
    </row>
    <row r="51" spans="1:42" x14ac:dyDescent="0.25">
      <c r="B51" s="144" t="s">
        <v>95</v>
      </c>
      <c r="C51" s="145"/>
      <c r="D51" s="145"/>
      <c r="E51" s="145"/>
      <c r="F51" s="145"/>
      <c r="G51" s="145"/>
      <c r="H51" s="146"/>
      <c r="I51" s="100"/>
      <c r="J51" s="100"/>
      <c r="K51" s="100"/>
      <c r="N51" s="6" t="str">
        <f t="shared" si="21"/>
        <v/>
      </c>
      <c r="P51" s="89" t="str">
        <f>IF(AM51=1,"Ihre Antwort ist korrekt :-)",IF(AM51=-1,"Die Antwort ist nicht korrekt",IF(AM51=99,"Weiss nicht","")))</f>
        <v/>
      </c>
      <c r="Q51" s="89" t="str">
        <f t="shared" si="26"/>
        <v/>
      </c>
      <c r="R51" s="86" t="s">
        <v>187</v>
      </c>
      <c r="S51" s="18" t="s">
        <v>12</v>
      </c>
      <c r="T51" s="18"/>
      <c r="U51" s="21"/>
      <c r="V51" s="21"/>
      <c r="W51" s="21"/>
      <c r="X51" s="21"/>
      <c r="Y51" s="15">
        <f t="shared" si="22"/>
        <v>0</v>
      </c>
      <c r="Z51" s="19">
        <f t="shared" si="23"/>
        <v>0</v>
      </c>
      <c r="AA51" s="19">
        <f t="shared" si="23"/>
        <v>0</v>
      </c>
      <c r="AB51" s="19"/>
      <c r="AC51" s="19"/>
      <c r="AD51" s="19"/>
      <c r="AE51" s="19"/>
      <c r="AF51" s="19">
        <f>LEN(TRIM(K51))</f>
        <v>0</v>
      </c>
      <c r="AG51" s="18">
        <f t="shared" si="24"/>
        <v>1</v>
      </c>
      <c r="AH51" s="18">
        <f t="shared" si="24"/>
        <v>0</v>
      </c>
      <c r="AI51" s="18"/>
      <c r="AJ51" s="18"/>
      <c r="AK51" s="18"/>
      <c r="AL51" s="18"/>
      <c r="AM51" s="15">
        <f t="shared" si="27"/>
        <v>0</v>
      </c>
      <c r="AN51" s="15">
        <v>1</v>
      </c>
      <c r="AO51" s="7">
        <v>4</v>
      </c>
      <c r="AP51" s="7">
        <f t="shared" si="25"/>
        <v>4</v>
      </c>
    </row>
    <row r="52" spans="1:42" x14ac:dyDescent="0.25">
      <c r="B52" s="144" t="s">
        <v>36</v>
      </c>
      <c r="C52" s="145"/>
      <c r="D52" s="145"/>
      <c r="E52" s="145"/>
      <c r="F52" s="145"/>
      <c r="G52" s="145"/>
      <c r="H52" s="146"/>
      <c r="I52" s="100"/>
      <c r="J52" s="100"/>
      <c r="K52" s="100"/>
      <c r="N52" s="6" t="str">
        <f t="shared" si="21"/>
        <v/>
      </c>
      <c r="P52" s="89" t="str">
        <f>IF(AM52=1,"Ihre Antwort ist korrekt :-)",IF(AM52=-1,"Die Antwort ist nicht korrekt",IF(AM52=99,"Weiss nicht","")))</f>
        <v/>
      </c>
      <c r="Q52" s="89" t="str">
        <f t="shared" si="26"/>
        <v/>
      </c>
      <c r="R52" s="86" t="s">
        <v>187</v>
      </c>
      <c r="S52" s="18"/>
      <c r="T52" s="18" t="s">
        <v>12</v>
      </c>
      <c r="U52" s="21"/>
      <c r="V52" s="21"/>
      <c r="W52" s="21"/>
      <c r="X52" s="21"/>
      <c r="Y52" s="15">
        <f t="shared" si="22"/>
        <v>0</v>
      </c>
      <c r="Z52" s="19">
        <f t="shared" si="23"/>
        <v>0</v>
      </c>
      <c r="AA52" s="19">
        <f t="shared" si="23"/>
        <v>0</v>
      </c>
      <c r="AB52" s="19"/>
      <c r="AC52" s="19"/>
      <c r="AD52" s="19"/>
      <c r="AE52" s="19"/>
      <c r="AF52" s="19">
        <f>LEN(TRIM(K52))</f>
        <v>0</v>
      </c>
      <c r="AG52" s="18">
        <f t="shared" si="24"/>
        <v>0</v>
      </c>
      <c r="AH52" s="18">
        <f t="shared" si="24"/>
        <v>1</v>
      </c>
      <c r="AI52" s="18"/>
      <c r="AJ52" s="18"/>
      <c r="AK52" s="18"/>
      <c r="AL52" s="18"/>
      <c r="AM52" s="15">
        <f t="shared" si="27"/>
        <v>0</v>
      </c>
      <c r="AN52" s="15">
        <v>1</v>
      </c>
      <c r="AO52" s="7">
        <v>4</v>
      </c>
      <c r="AP52" s="7">
        <f t="shared" si="25"/>
        <v>4</v>
      </c>
    </row>
    <row r="53" spans="1:42" x14ac:dyDescent="0.25">
      <c r="B53" s="144" t="s">
        <v>37</v>
      </c>
      <c r="C53" s="145"/>
      <c r="D53" s="145"/>
      <c r="E53" s="145"/>
      <c r="F53" s="145"/>
      <c r="G53" s="145"/>
      <c r="H53" s="146"/>
      <c r="I53" s="100"/>
      <c r="J53" s="100"/>
      <c r="K53" s="100"/>
      <c r="N53" s="6" t="str">
        <f t="shared" si="21"/>
        <v/>
      </c>
      <c r="P53" s="89" t="str">
        <f>IF(AM53=1,"Ihre Antwort ist korrekt :-)",IF(AM53=-1,"Die Antwort ist nicht korrekt",IF(AM53=99,"Weiss nicht","")))</f>
        <v/>
      </c>
      <c r="Q53" s="89" t="str">
        <f t="shared" si="26"/>
        <v/>
      </c>
      <c r="R53" s="86" t="s">
        <v>187</v>
      </c>
      <c r="S53" s="18"/>
      <c r="T53" s="18" t="s">
        <v>12</v>
      </c>
      <c r="U53" s="21"/>
      <c r="V53" s="21"/>
      <c r="W53" s="21"/>
      <c r="X53" s="21"/>
      <c r="Y53" s="15">
        <f t="shared" si="22"/>
        <v>0</v>
      </c>
      <c r="Z53" s="19">
        <f t="shared" si="23"/>
        <v>0</v>
      </c>
      <c r="AA53" s="19">
        <f t="shared" si="23"/>
        <v>0</v>
      </c>
      <c r="AB53" s="19"/>
      <c r="AC53" s="19"/>
      <c r="AD53" s="19"/>
      <c r="AE53" s="19"/>
      <c r="AF53" s="19">
        <f>LEN(TRIM(K53))</f>
        <v>0</v>
      </c>
      <c r="AG53" s="18">
        <f t="shared" si="24"/>
        <v>0</v>
      </c>
      <c r="AH53" s="18">
        <f t="shared" si="24"/>
        <v>1</v>
      </c>
      <c r="AI53" s="18"/>
      <c r="AJ53" s="18"/>
      <c r="AK53" s="18"/>
      <c r="AL53" s="18"/>
      <c r="AM53" s="15">
        <f t="shared" si="27"/>
        <v>0</v>
      </c>
      <c r="AN53" s="15">
        <v>1</v>
      </c>
      <c r="AO53" s="7">
        <v>4</v>
      </c>
      <c r="AP53" s="7">
        <f t="shared" si="25"/>
        <v>4</v>
      </c>
    </row>
    <row r="54" spans="1:42" ht="15.75" thickBot="1" x14ac:dyDescent="0.3">
      <c r="A54" s="40"/>
      <c r="B54" s="42"/>
      <c r="C54" s="42"/>
      <c r="D54" s="42"/>
      <c r="E54" s="42"/>
      <c r="F54" s="42"/>
      <c r="G54" s="42"/>
      <c r="H54" s="42"/>
      <c r="I54" s="43"/>
      <c r="J54" s="43"/>
      <c r="K54" s="43"/>
      <c r="L54" s="43"/>
      <c r="M54" s="40"/>
      <c r="N54" s="40"/>
      <c r="O54" s="40"/>
      <c r="P54" s="90"/>
      <c r="Q54" s="90"/>
      <c r="R54" s="91" t="s">
        <v>187</v>
      </c>
      <c r="S54" s="54"/>
      <c r="T54" s="54"/>
      <c r="U54" s="54"/>
      <c r="V54" s="54"/>
      <c r="W54" s="54"/>
      <c r="X54" s="54"/>
      <c r="Y54" s="55"/>
      <c r="Z54" s="56"/>
      <c r="AA54" s="56"/>
      <c r="AB54" s="56"/>
      <c r="AC54" s="56"/>
      <c r="AD54" s="56"/>
      <c r="AE54" s="56"/>
      <c r="AF54" s="56"/>
      <c r="AG54" s="54"/>
      <c r="AH54" s="54"/>
      <c r="AI54" s="54"/>
      <c r="AJ54" s="54"/>
      <c r="AK54" s="54"/>
      <c r="AL54" s="54"/>
      <c r="AM54" s="55"/>
      <c r="AN54" s="55"/>
    </row>
    <row r="55" spans="1:42" x14ac:dyDescent="0.25">
      <c r="B55" s="112"/>
      <c r="C55" s="112"/>
      <c r="D55" s="112"/>
      <c r="E55" s="112"/>
      <c r="F55" s="112"/>
      <c r="G55" s="112"/>
      <c r="H55" s="112"/>
      <c r="I55" s="1"/>
      <c r="J55" s="1"/>
      <c r="K55" s="1"/>
      <c r="L55" s="1"/>
      <c r="M55" s="1"/>
      <c r="N55" s="1"/>
      <c r="O55" s="1"/>
      <c r="P55" s="92"/>
      <c r="Q55" s="93"/>
      <c r="R55" s="86" t="s">
        <v>187</v>
      </c>
    </row>
    <row r="56" spans="1:42" ht="24" customHeight="1" x14ac:dyDescent="0.25">
      <c r="B56" s="117" t="s">
        <v>162</v>
      </c>
      <c r="C56" s="117"/>
      <c r="D56" s="117"/>
      <c r="E56" s="117"/>
      <c r="F56" s="117"/>
      <c r="G56" s="117"/>
      <c r="H56" s="117"/>
      <c r="I56" s="1"/>
      <c r="J56" s="1"/>
      <c r="K56" s="1"/>
      <c r="L56" s="1"/>
      <c r="M56" s="1"/>
      <c r="N56" s="1"/>
      <c r="O56" s="1"/>
      <c r="P56" s="92"/>
      <c r="Q56" s="93"/>
      <c r="R56" s="86" t="s">
        <v>187</v>
      </c>
      <c r="AM56" s="15">
        <f>COUNTIF(AM57:AM74,1)</f>
        <v>0</v>
      </c>
      <c r="AN56" s="15">
        <f>SUM(AN57:AN74)</f>
        <v>2</v>
      </c>
      <c r="AO56" s="77"/>
      <c r="AP56" s="77"/>
    </row>
    <row r="57" spans="1:42" x14ac:dyDescent="0.25">
      <c r="B57" s="112" t="s">
        <v>38</v>
      </c>
      <c r="C57" s="112"/>
      <c r="D57" s="112"/>
      <c r="E57" s="112"/>
      <c r="F57" s="112"/>
      <c r="G57" s="112"/>
      <c r="H57" s="112"/>
      <c r="I57" s="1"/>
      <c r="J57" s="1"/>
      <c r="K57" s="1"/>
      <c r="L57" s="1"/>
      <c r="M57" s="1"/>
      <c r="N57" s="1"/>
      <c r="O57" s="1"/>
      <c r="P57" s="92"/>
      <c r="Q57" s="93"/>
      <c r="R57" s="86" t="s">
        <v>187</v>
      </c>
    </row>
    <row r="58" spans="1:42" x14ac:dyDescent="0.25">
      <c r="B58" s="112" t="s">
        <v>205</v>
      </c>
      <c r="C58" s="112"/>
      <c r="D58" s="112"/>
      <c r="E58" s="112"/>
      <c r="F58" s="112"/>
      <c r="G58" s="112"/>
      <c r="H58" s="112"/>
      <c r="I58" s="1"/>
      <c r="J58" s="1"/>
      <c r="K58" s="1"/>
      <c r="L58" s="1"/>
      <c r="M58" s="1"/>
      <c r="N58" s="1"/>
      <c r="O58" s="1"/>
      <c r="P58" s="92"/>
      <c r="Q58" s="93"/>
      <c r="R58" s="86" t="s">
        <v>187</v>
      </c>
    </row>
    <row r="59" spans="1:42" x14ac:dyDescent="0.25">
      <c r="B59" s="112" t="s">
        <v>206</v>
      </c>
      <c r="C59" s="112"/>
      <c r="D59" s="112"/>
      <c r="E59" s="112"/>
      <c r="F59" s="112"/>
      <c r="G59" s="112"/>
      <c r="H59" s="112"/>
      <c r="I59" s="1"/>
      <c r="J59" s="1"/>
      <c r="K59" s="1"/>
      <c r="L59" s="1"/>
      <c r="M59" s="1"/>
      <c r="N59" s="1"/>
      <c r="O59" s="1"/>
      <c r="P59" s="92"/>
      <c r="Q59" s="93"/>
      <c r="R59" s="86" t="s">
        <v>187</v>
      </c>
    </row>
    <row r="60" spans="1:42" ht="7.5" customHeight="1" x14ac:dyDescent="0.25">
      <c r="B60" s="112"/>
      <c r="C60" s="112"/>
      <c r="D60" s="112"/>
      <c r="E60" s="112"/>
      <c r="F60" s="112"/>
      <c r="G60" s="112"/>
      <c r="H60" s="112"/>
      <c r="I60" s="1"/>
      <c r="J60" s="1"/>
      <c r="K60" s="1"/>
      <c r="L60" s="1"/>
      <c r="M60" s="1"/>
      <c r="N60" s="1"/>
      <c r="O60" s="1"/>
      <c r="P60" s="92"/>
      <c r="Q60" s="93"/>
      <c r="R60" s="86" t="s">
        <v>187</v>
      </c>
    </row>
    <row r="61" spans="1:42" x14ac:dyDescent="0.25">
      <c r="B61" s="112" t="s">
        <v>39</v>
      </c>
      <c r="C61" s="112"/>
      <c r="D61" s="112"/>
      <c r="E61" s="112"/>
      <c r="F61" s="112"/>
      <c r="G61" s="112"/>
      <c r="H61" s="112"/>
      <c r="I61" s="132" t="s">
        <v>140</v>
      </c>
      <c r="J61" s="1"/>
      <c r="K61" s="1"/>
      <c r="L61" s="1"/>
      <c r="M61" s="1"/>
      <c r="N61" s="1"/>
      <c r="O61" s="1"/>
      <c r="P61" s="92"/>
      <c r="Q61" s="93"/>
      <c r="R61" s="86" t="s">
        <v>187</v>
      </c>
      <c r="S61" s="26">
        <f>B63</f>
        <v>86040</v>
      </c>
      <c r="T61" s="26">
        <f>B64</f>
        <v>74905</v>
      </c>
      <c r="U61" s="26">
        <f>B65</f>
        <v>60945</v>
      </c>
    </row>
    <row r="62" spans="1:42" x14ac:dyDescent="0.25">
      <c r="B62" s="112" t="s">
        <v>40</v>
      </c>
      <c r="C62" s="112"/>
      <c r="D62" s="112"/>
      <c r="E62" s="112"/>
      <c r="F62" s="112"/>
      <c r="G62" s="112"/>
      <c r="H62" s="112"/>
      <c r="I62" s="133"/>
      <c r="J62" s="1"/>
      <c r="K62" s="1"/>
      <c r="L62" s="1"/>
      <c r="N62" s="6" t="str">
        <f t="shared" ref="N62" si="28">IF(P62&lt;&gt;"",P62,"")&amp;IF(Q62&lt;&gt;"",Q62,"")</f>
        <v/>
      </c>
      <c r="P62" s="89" t="str">
        <f>IF(AM62=1,"Ihre Antwort ist korrekt :-)",IF(AM62=-1,"Die Antwort ist nicht korrekt",IF(AM62=99,"Weiss nicht","")))</f>
        <v/>
      </c>
      <c r="Q62" s="89" t="str">
        <f>IF(Y62&gt;1,"Bitte nur eine Antwort",IF(AND($AM$2=1,Y62=0),"Antwort fehlt",""))</f>
        <v/>
      </c>
      <c r="R62" s="86" t="s">
        <v>187</v>
      </c>
      <c r="S62" s="18"/>
      <c r="T62" s="18"/>
      <c r="U62" s="18" t="s">
        <v>12</v>
      </c>
      <c r="Y62" s="15">
        <f>SUM(Z62:AF62)</f>
        <v>0</v>
      </c>
      <c r="Z62" s="19">
        <f>LEN(TRIM(I63))</f>
        <v>0</v>
      </c>
      <c r="AA62" s="19">
        <f>LEN(TRIM(I64))</f>
        <v>0</v>
      </c>
      <c r="AB62" s="19">
        <f>LEN(TRIM(I65))</f>
        <v>0</v>
      </c>
      <c r="AC62" s="19"/>
      <c r="AD62" s="19"/>
      <c r="AE62" s="19"/>
      <c r="AF62" s="19">
        <f>LEN(TRIM(I66))</f>
        <v>0</v>
      </c>
      <c r="AG62" s="18">
        <f>LEN(TRIM(S62))</f>
        <v>0</v>
      </c>
      <c r="AH62" s="18">
        <f>LEN(TRIM(T62))</f>
        <v>0</v>
      </c>
      <c r="AI62" s="18">
        <f>LEN(TRIM(U62))</f>
        <v>1</v>
      </c>
      <c r="AJ62" s="18"/>
      <c r="AK62" s="18"/>
      <c r="AL62" s="18"/>
      <c r="AM62" s="15">
        <f>IF(AND($AM$2=1,$Y$2=1),IF(AND(Z62=AG62,AA62=AH62,AB62=AI62,AC62=AJ62,AD62=AK62,AE62=AL62),1,IF($AF62=1,99,-1)),0)</f>
        <v>0</v>
      </c>
      <c r="AN62" s="15">
        <v>1</v>
      </c>
      <c r="AO62" s="7">
        <v>5</v>
      </c>
      <c r="AP62" s="7">
        <f t="shared" ref="AP62" si="29">IF(Y62=0,AO62,"")</f>
        <v>5</v>
      </c>
    </row>
    <row r="63" spans="1:42" x14ac:dyDescent="0.25">
      <c r="B63" s="138">
        <v>86040</v>
      </c>
      <c r="C63" s="138"/>
      <c r="D63" s="139"/>
      <c r="E63" s="139"/>
      <c r="F63" s="139"/>
      <c r="G63" s="139"/>
      <c r="H63" s="139"/>
      <c r="I63" s="101"/>
      <c r="J63" s="1"/>
      <c r="K63" s="1"/>
      <c r="L63" s="1"/>
      <c r="M63" s="1"/>
      <c r="N63" s="1"/>
      <c r="O63" s="1"/>
      <c r="P63" s="92"/>
      <c r="Q63" s="93"/>
      <c r="R63" s="86" t="s">
        <v>187</v>
      </c>
    </row>
    <row r="64" spans="1:42" x14ac:dyDescent="0.25">
      <c r="B64" s="138">
        <f>100000-25095</f>
        <v>74905</v>
      </c>
      <c r="C64" s="138"/>
      <c r="D64" s="139"/>
      <c r="E64" s="139"/>
      <c r="F64" s="139"/>
      <c r="G64" s="139"/>
      <c r="H64" s="139"/>
      <c r="I64" s="101"/>
      <c r="J64" s="1"/>
      <c r="K64" s="1"/>
      <c r="L64" s="1"/>
      <c r="M64" s="1"/>
      <c r="N64" s="1"/>
      <c r="O64" s="1"/>
      <c r="P64" s="92"/>
      <c r="Q64" s="93"/>
      <c r="R64" s="86" t="s">
        <v>187</v>
      </c>
    </row>
    <row r="65" spans="1:42" x14ac:dyDescent="0.25">
      <c r="B65" s="138">
        <v>60945</v>
      </c>
      <c r="C65" s="138"/>
      <c r="D65" s="140"/>
      <c r="E65" s="140"/>
      <c r="F65" s="140"/>
      <c r="G65" s="140"/>
      <c r="H65" s="140"/>
      <c r="I65" s="101"/>
      <c r="J65" s="1"/>
      <c r="K65" s="1"/>
      <c r="L65" s="1"/>
      <c r="M65" s="1"/>
      <c r="N65" s="1"/>
      <c r="O65" s="1"/>
      <c r="P65" s="92"/>
      <c r="Q65" s="93"/>
      <c r="R65" s="86" t="s">
        <v>187</v>
      </c>
    </row>
    <row r="66" spans="1:42" x14ac:dyDescent="0.25">
      <c r="B66" s="140" t="s">
        <v>41</v>
      </c>
      <c r="C66" s="140"/>
      <c r="D66" s="140"/>
      <c r="E66" s="140"/>
      <c r="F66" s="140"/>
      <c r="G66" s="140"/>
      <c r="H66" s="140"/>
      <c r="I66" s="101"/>
      <c r="J66" s="1"/>
      <c r="K66" s="1"/>
      <c r="L66" s="1"/>
      <c r="M66" s="1"/>
      <c r="N66" s="1"/>
      <c r="O66" s="1"/>
      <c r="P66" s="92"/>
      <c r="Q66" s="93"/>
      <c r="R66" s="86" t="s">
        <v>187</v>
      </c>
    </row>
    <row r="67" spans="1:42" ht="11.25" customHeight="1" x14ac:dyDescent="0.25">
      <c r="B67" s="112"/>
      <c r="C67" s="112"/>
      <c r="D67" s="112"/>
      <c r="E67" s="112"/>
      <c r="F67" s="112"/>
      <c r="G67" s="112"/>
      <c r="H67" s="112"/>
      <c r="I67" s="1"/>
      <c r="J67" s="1"/>
      <c r="K67" s="1"/>
      <c r="L67" s="1"/>
      <c r="M67" s="1"/>
      <c r="N67" s="1"/>
      <c r="O67" s="1"/>
      <c r="P67" s="92"/>
      <c r="Q67" s="93"/>
      <c r="R67" s="86" t="s">
        <v>187</v>
      </c>
    </row>
    <row r="68" spans="1:42" x14ac:dyDescent="0.25">
      <c r="B68" s="112" t="s">
        <v>42</v>
      </c>
      <c r="C68" s="112"/>
      <c r="D68" s="112"/>
      <c r="E68" s="112"/>
      <c r="F68" s="112"/>
      <c r="G68" s="112"/>
      <c r="H68" s="112"/>
      <c r="I68" s="132" t="s">
        <v>140</v>
      </c>
      <c r="J68" s="1"/>
      <c r="K68" s="1"/>
      <c r="L68" s="1"/>
      <c r="M68" s="1"/>
      <c r="N68" s="1"/>
      <c r="O68" s="1"/>
      <c r="P68" s="92"/>
      <c r="Q68" s="93"/>
      <c r="R68" s="86" t="s">
        <v>187</v>
      </c>
      <c r="S68" s="27">
        <f>B70</f>
        <v>21550</v>
      </c>
      <c r="T68" s="27">
        <f>B71</f>
        <v>3585</v>
      </c>
      <c r="U68" s="26" t="str">
        <f>B72</f>
        <v>keine BV-Pflicht</v>
      </c>
    </row>
    <row r="69" spans="1:42" x14ac:dyDescent="0.25">
      <c r="B69" s="112" t="s">
        <v>40</v>
      </c>
      <c r="C69" s="112"/>
      <c r="D69" s="112"/>
      <c r="E69" s="112"/>
      <c r="F69" s="112"/>
      <c r="G69" s="112"/>
      <c r="H69" s="112"/>
      <c r="I69" s="133"/>
      <c r="J69" s="1"/>
      <c r="K69" s="1"/>
      <c r="L69" s="1"/>
      <c r="N69" s="6" t="str">
        <f t="shared" ref="N69" si="30">IF(P69&lt;&gt;"",P69,"")&amp;IF(Q69&lt;&gt;"",Q69,"")</f>
        <v/>
      </c>
      <c r="P69" s="89" t="str">
        <f>IF(AM69=1,"Ihre Antwort ist korrekt :-)",IF(AM69=-1,"Die Antwort ist nicht korrekt",IF(AM69=99,"Weiss nicht","")))</f>
        <v/>
      </c>
      <c r="Q69" s="89" t="str">
        <f>IF(Y69&gt;1,"Bitte nur eine Antwort",IF(AND($AM$2=1,Y69=0),"Antwort fehlt",""))</f>
        <v/>
      </c>
      <c r="R69" s="86" t="s">
        <v>187</v>
      </c>
      <c r="S69" s="18"/>
      <c r="T69" s="18" t="s">
        <v>12</v>
      </c>
      <c r="U69" s="18"/>
      <c r="Y69" s="15">
        <f>SUM(Z69:AF69)</f>
        <v>0</v>
      </c>
      <c r="Z69" s="19">
        <f>LEN(TRIM(I70))</f>
        <v>0</v>
      </c>
      <c r="AA69" s="19">
        <f>LEN(TRIM(I71))</f>
        <v>0</v>
      </c>
      <c r="AB69" s="19">
        <f>LEN(TRIM(I72))</f>
        <v>0</v>
      </c>
      <c r="AC69" s="19"/>
      <c r="AD69" s="19"/>
      <c r="AE69" s="19"/>
      <c r="AF69" s="19">
        <f>LEN(TRIM(I73))</f>
        <v>0</v>
      </c>
      <c r="AG69" s="18">
        <f>LEN(TRIM(S69))</f>
        <v>0</v>
      </c>
      <c r="AH69" s="18">
        <f>LEN(TRIM(T69))</f>
        <v>1</v>
      </c>
      <c r="AI69" s="18">
        <f>LEN(TRIM(U69))</f>
        <v>0</v>
      </c>
      <c r="AJ69" s="18"/>
      <c r="AK69" s="18"/>
      <c r="AL69" s="18"/>
      <c r="AM69" s="15">
        <f>IF(AND($AM$2=1,$Y$2=1),IF(AND(Z69=AG69,AA69=AH69,AB69=AI69,AC69=AJ69,AD69=AK69,AE69=AL69),1,IF($AF69=1,99,-1)),0)</f>
        <v>0</v>
      </c>
      <c r="AN69" s="15">
        <v>1</v>
      </c>
      <c r="AO69" s="7">
        <v>5</v>
      </c>
      <c r="AP69" s="7">
        <f t="shared" ref="AP69" si="31">IF(Y69=0,AO69,"")</f>
        <v>5</v>
      </c>
    </row>
    <row r="70" spans="1:42" x14ac:dyDescent="0.25">
      <c r="B70" s="138">
        <v>21550</v>
      </c>
      <c r="C70" s="138"/>
      <c r="D70" s="140"/>
      <c r="E70" s="140"/>
      <c r="F70" s="140"/>
      <c r="G70" s="140"/>
      <c r="H70" s="140"/>
      <c r="I70" s="101"/>
      <c r="J70" s="1"/>
      <c r="K70" s="1"/>
      <c r="L70" s="1"/>
      <c r="M70" s="1"/>
      <c r="N70" s="1"/>
      <c r="O70" s="1"/>
      <c r="P70" s="92"/>
      <c r="Q70" s="93"/>
      <c r="R70" s="86" t="s">
        <v>187</v>
      </c>
    </row>
    <row r="71" spans="1:42" x14ac:dyDescent="0.25">
      <c r="B71" s="138">
        <v>3585</v>
      </c>
      <c r="C71" s="138"/>
      <c r="D71" s="140"/>
      <c r="E71" s="140"/>
      <c r="F71" s="140"/>
      <c r="G71" s="140"/>
      <c r="H71" s="140"/>
      <c r="I71" s="101"/>
      <c r="J71" s="1"/>
      <c r="K71" s="1"/>
      <c r="L71" s="1"/>
      <c r="M71" s="1"/>
      <c r="N71" s="1"/>
      <c r="O71" s="1"/>
      <c r="P71" s="92"/>
      <c r="Q71" s="93"/>
      <c r="R71" s="86" t="s">
        <v>187</v>
      </c>
    </row>
    <row r="72" spans="1:42" x14ac:dyDescent="0.25">
      <c r="B72" s="140" t="s">
        <v>43</v>
      </c>
      <c r="C72" s="140"/>
      <c r="D72" s="140"/>
      <c r="E72" s="140"/>
      <c r="F72" s="140"/>
      <c r="G72" s="140"/>
      <c r="H72" s="140"/>
      <c r="I72" s="101"/>
      <c r="J72" s="1"/>
      <c r="K72" s="1"/>
      <c r="L72" s="1"/>
      <c r="M72" s="1"/>
      <c r="N72" s="1"/>
      <c r="O72" s="1"/>
      <c r="P72" s="92"/>
      <c r="Q72" s="93"/>
      <c r="R72" s="86" t="s">
        <v>187</v>
      </c>
    </row>
    <row r="73" spans="1:42" x14ac:dyDescent="0.25">
      <c r="B73" s="140" t="s">
        <v>41</v>
      </c>
      <c r="C73" s="140"/>
      <c r="D73" s="140"/>
      <c r="E73" s="140"/>
      <c r="F73" s="140"/>
      <c r="G73" s="140"/>
      <c r="H73" s="140"/>
      <c r="I73" s="101"/>
      <c r="J73" s="1"/>
      <c r="K73" s="1"/>
      <c r="L73" s="1"/>
      <c r="M73" s="1"/>
      <c r="N73" s="1"/>
      <c r="O73" s="1"/>
      <c r="P73" s="92"/>
      <c r="Q73" s="93"/>
      <c r="R73" s="86" t="s">
        <v>187</v>
      </c>
    </row>
    <row r="74" spans="1:42" ht="15.75" thickBot="1" x14ac:dyDescent="0.3">
      <c r="A74" s="40"/>
      <c r="B74" s="42"/>
      <c r="C74" s="42"/>
      <c r="D74" s="42"/>
      <c r="E74" s="42"/>
      <c r="F74" s="42"/>
      <c r="G74" s="42"/>
      <c r="H74" s="42"/>
      <c r="I74" s="44"/>
      <c r="J74" s="41"/>
      <c r="K74" s="41"/>
      <c r="L74" s="41"/>
      <c r="M74" s="41"/>
      <c r="N74" s="41"/>
      <c r="O74" s="41"/>
      <c r="P74" s="94"/>
      <c r="Q74" s="95"/>
      <c r="R74" s="91" t="s">
        <v>187</v>
      </c>
      <c r="S74" s="57"/>
      <c r="T74" s="57"/>
      <c r="U74" s="57"/>
      <c r="V74" s="57"/>
      <c r="W74" s="57"/>
      <c r="X74" s="57"/>
      <c r="Y74" s="55"/>
      <c r="Z74" s="58"/>
      <c r="AA74" s="58"/>
      <c r="AB74" s="58"/>
      <c r="AC74" s="58"/>
      <c r="AD74" s="58"/>
      <c r="AE74" s="58"/>
      <c r="AF74" s="58"/>
      <c r="AG74" s="57"/>
      <c r="AH74" s="57"/>
      <c r="AI74" s="57"/>
      <c r="AJ74" s="57"/>
      <c r="AK74" s="57"/>
      <c r="AL74" s="57"/>
      <c r="AM74" s="55"/>
      <c r="AN74" s="55"/>
    </row>
    <row r="75" spans="1:42" x14ac:dyDescent="0.25">
      <c r="B75" s="112"/>
      <c r="C75" s="112"/>
      <c r="D75" s="112"/>
      <c r="E75" s="112"/>
      <c r="F75" s="112"/>
      <c r="G75" s="112"/>
      <c r="H75" s="112"/>
      <c r="I75" s="1"/>
      <c r="J75" s="1"/>
      <c r="K75" s="1"/>
      <c r="L75" s="1"/>
      <c r="M75" s="1"/>
      <c r="N75" s="1"/>
      <c r="O75" s="1"/>
      <c r="P75" s="92"/>
      <c r="Q75" s="93"/>
      <c r="R75" s="86" t="s">
        <v>187</v>
      </c>
    </row>
    <row r="76" spans="1:42" ht="20.25" customHeight="1" x14ac:dyDescent="0.25">
      <c r="B76" s="117" t="s">
        <v>163</v>
      </c>
      <c r="C76" s="117"/>
      <c r="D76" s="117"/>
      <c r="E76" s="117"/>
      <c r="F76" s="117"/>
      <c r="G76" s="117"/>
      <c r="H76" s="117"/>
      <c r="I76" s="1"/>
      <c r="J76" s="1"/>
      <c r="K76" s="1"/>
      <c r="L76" s="1"/>
      <c r="M76" s="1"/>
      <c r="N76" s="1"/>
      <c r="O76" s="1"/>
      <c r="P76" s="92"/>
      <c r="Q76" s="93"/>
      <c r="R76" s="86" t="s">
        <v>187</v>
      </c>
      <c r="AM76" s="15">
        <f>COUNTIF(AM77:AM85,1)</f>
        <v>0</v>
      </c>
      <c r="AN76" s="15">
        <f>SUM(AN77:AN85)</f>
        <v>1</v>
      </c>
      <c r="AO76" s="77"/>
      <c r="AP76" s="77"/>
    </row>
    <row r="77" spans="1:42" x14ac:dyDescent="0.25">
      <c r="B77" s="112" t="s">
        <v>101</v>
      </c>
      <c r="C77" s="112"/>
      <c r="D77" s="112"/>
      <c r="E77" s="112"/>
      <c r="F77" s="112"/>
      <c r="G77" s="112"/>
      <c r="H77" s="112"/>
      <c r="I77" s="1"/>
      <c r="J77" s="1"/>
      <c r="K77" s="1"/>
      <c r="L77" s="1"/>
      <c r="M77" s="1"/>
      <c r="N77" s="1"/>
      <c r="O77" s="1"/>
      <c r="P77" s="92"/>
      <c r="Q77" s="93"/>
      <c r="R77" s="86" t="s">
        <v>187</v>
      </c>
    </row>
    <row r="78" spans="1:42" x14ac:dyDescent="0.25">
      <c r="B78" s="113" t="s">
        <v>197</v>
      </c>
      <c r="C78" s="113"/>
      <c r="D78" s="113"/>
      <c r="E78" s="113"/>
      <c r="F78" s="113"/>
      <c r="G78" s="113"/>
      <c r="H78" s="113"/>
      <c r="I78" s="1"/>
      <c r="J78" s="1"/>
      <c r="K78" s="1"/>
      <c r="L78" s="1"/>
      <c r="M78" s="1"/>
      <c r="N78" s="1"/>
      <c r="O78" s="1"/>
      <c r="P78" s="92"/>
      <c r="Q78" s="93"/>
      <c r="R78" s="86" t="s">
        <v>187</v>
      </c>
    </row>
    <row r="79" spans="1:42" x14ac:dyDescent="0.25">
      <c r="B79" s="113" t="s">
        <v>44</v>
      </c>
      <c r="C79" s="113"/>
      <c r="D79" s="113"/>
      <c r="E79" s="113"/>
      <c r="F79" s="113"/>
      <c r="G79" s="113"/>
      <c r="H79" s="114"/>
      <c r="I79" s="132" t="s">
        <v>140</v>
      </c>
      <c r="J79" s="1"/>
      <c r="K79" s="1"/>
      <c r="L79" s="1"/>
      <c r="M79" s="1"/>
      <c r="N79" s="1"/>
      <c r="O79" s="1"/>
      <c r="P79" s="92"/>
      <c r="Q79" s="93"/>
      <c r="R79" s="86" t="s">
        <v>187</v>
      </c>
      <c r="S79" s="37">
        <f>B81</f>
        <v>900</v>
      </c>
      <c r="T79" s="37">
        <f>B82</f>
        <v>915</v>
      </c>
      <c r="U79" s="37" t="s">
        <v>168</v>
      </c>
    </row>
    <row r="80" spans="1:42" x14ac:dyDescent="0.25">
      <c r="B80" s="115"/>
      <c r="C80" s="115"/>
      <c r="D80" s="115"/>
      <c r="E80" s="115"/>
      <c r="F80" s="115"/>
      <c r="G80" s="115"/>
      <c r="H80" s="116"/>
      <c r="I80" s="133"/>
      <c r="J80" s="1"/>
      <c r="K80" s="1"/>
      <c r="L80" s="1"/>
      <c r="N80" s="6" t="str">
        <f t="shared" ref="N80" si="32">IF(P80&lt;&gt;"",P80,"")&amp;IF(Q80&lt;&gt;"",Q80,"")</f>
        <v/>
      </c>
      <c r="P80" s="89" t="str">
        <f>IF(AM80=1,"Ihre Antwort ist korrekt :-)",IF(AM80=-1,"Die Antwort ist nicht korrekt",IF(AM80=99,"Weiss nicht","")))</f>
        <v/>
      </c>
      <c r="Q80" s="89" t="str">
        <f>IF(Y80&gt;1,"Bitte nur eine Antwort",IF(AND($AM$2=1,Y80=0),"Antwort fehlt",""))</f>
        <v/>
      </c>
      <c r="R80" s="86" t="s">
        <v>187</v>
      </c>
      <c r="S80" s="18"/>
      <c r="T80" s="18" t="s">
        <v>12</v>
      </c>
      <c r="U80" s="18"/>
      <c r="Y80" s="15">
        <f>SUM(Z80:AF80)</f>
        <v>0</v>
      </c>
      <c r="Z80" s="19">
        <f>LEN(TRIM(I81))</f>
        <v>0</v>
      </c>
      <c r="AA80" s="19">
        <f>LEN(TRIM(I82))</f>
        <v>0</v>
      </c>
      <c r="AB80" s="19">
        <f>LEN(TRIM(I83))</f>
        <v>0</v>
      </c>
      <c r="AC80" s="19"/>
      <c r="AD80" s="19"/>
      <c r="AE80" s="19"/>
      <c r="AF80" s="19">
        <f>LEN(TRIM(I84))</f>
        <v>0</v>
      </c>
      <c r="AG80" s="18">
        <f>LEN(TRIM(S80))</f>
        <v>0</v>
      </c>
      <c r="AH80" s="18">
        <f>LEN(TRIM(T80))</f>
        <v>1</v>
      </c>
      <c r="AI80" s="18">
        <f>LEN(TRIM(U80))</f>
        <v>0</v>
      </c>
      <c r="AJ80" s="18"/>
      <c r="AK80" s="18"/>
      <c r="AL80" s="18"/>
      <c r="AM80" s="15">
        <f>IF(AND($AM$2=1,$Y$2=1),IF(AND(Z80=AG80,AA80=AH80,AB80=AI80,AC80=AJ80,AD80=AK80,AE80=AL80),1,IF($AF80=1,99,-1)),0)</f>
        <v>0</v>
      </c>
      <c r="AN80" s="15">
        <v>1</v>
      </c>
      <c r="AO80" s="7">
        <v>6</v>
      </c>
      <c r="AP80" s="7">
        <f t="shared" ref="AP80" si="33">IF(Y80=0,AO80,"")</f>
        <v>6</v>
      </c>
    </row>
    <row r="81" spans="1:42" x14ac:dyDescent="0.25">
      <c r="B81" s="143">
        <v>900</v>
      </c>
      <c r="C81" s="143"/>
      <c r="D81" s="143"/>
      <c r="E81" s="143"/>
      <c r="F81" s="143"/>
      <c r="G81" s="143"/>
      <c r="H81" s="143"/>
      <c r="I81" s="101"/>
      <c r="J81" s="1"/>
      <c r="K81" s="1"/>
      <c r="L81" s="1"/>
      <c r="M81" s="1"/>
      <c r="N81" s="1"/>
      <c r="O81" s="1"/>
      <c r="P81" s="92"/>
      <c r="Q81" s="93"/>
      <c r="R81" s="86" t="s">
        <v>187</v>
      </c>
    </row>
    <row r="82" spans="1:42" x14ac:dyDescent="0.25">
      <c r="B82" s="143">
        <v>915</v>
      </c>
      <c r="C82" s="143"/>
      <c r="D82" s="143"/>
      <c r="E82" s="143"/>
      <c r="F82" s="143"/>
      <c r="G82" s="143"/>
      <c r="H82" s="143"/>
      <c r="I82" s="101"/>
      <c r="J82" s="1"/>
      <c r="K82" s="1"/>
      <c r="L82" s="1"/>
      <c r="M82" s="1"/>
      <c r="N82" s="1"/>
      <c r="O82" s="1"/>
      <c r="P82" s="92"/>
      <c r="Q82" s="93"/>
      <c r="R82" s="86" t="s">
        <v>187</v>
      </c>
    </row>
    <row r="83" spans="1:42" x14ac:dyDescent="0.25">
      <c r="B83" s="140" t="s">
        <v>45</v>
      </c>
      <c r="C83" s="140"/>
      <c r="D83" s="140"/>
      <c r="E83" s="140"/>
      <c r="F83" s="140"/>
      <c r="G83" s="140"/>
      <c r="H83" s="140"/>
      <c r="I83" s="101"/>
      <c r="J83" s="1"/>
      <c r="K83" s="1"/>
      <c r="L83" s="1"/>
      <c r="M83" s="1"/>
      <c r="N83" s="1"/>
      <c r="O83" s="1"/>
      <c r="P83" s="92"/>
      <c r="Q83" s="93"/>
      <c r="R83" s="86" t="s">
        <v>187</v>
      </c>
    </row>
    <row r="84" spans="1:42" x14ac:dyDescent="0.25">
      <c r="B84" s="140" t="s">
        <v>41</v>
      </c>
      <c r="C84" s="140"/>
      <c r="D84" s="140"/>
      <c r="E84" s="140"/>
      <c r="F84" s="140"/>
      <c r="G84" s="140"/>
      <c r="H84" s="140"/>
      <c r="I84" s="101"/>
      <c r="J84" s="1"/>
      <c r="K84" s="1"/>
      <c r="L84" s="1"/>
      <c r="M84" s="1"/>
      <c r="N84" s="1"/>
      <c r="O84" s="1"/>
      <c r="P84" s="92"/>
      <c r="Q84" s="93"/>
      <c r="R84" s="86" t="s">
        <v>187</v>
      </c>
    </row>
    <row r="85" spans="1:42" ht="15.75" thickBot="1" x14ac:dyDescent="0.3">
      <c r="A85" s="40"/>
      <c r="B85" s="42"/>
      <c r="C85" s="42"/>
      <c r="D85" s="42"/>
      <c r="E85" s="42"/>
      <c r="F85" s="42"/>
      <c r="G85" s="42"/>
      <c r="H85" s="42"/>
      <c r="I85" s="44"/>
      <c r="J85" s="41"/>
      <c r="K85" s="41"/>
      <c r="L85" s="41"/>
      <c r="M85" s="41"/>
      <c r="N85" s="41"/>
      <c r="O85" s="41"/>
      <c r="P85" s="94"/>
      <c r="Q85" s="95"/>
      <c r="R85" s="91" t="s">
        <v>187</v>
      </c>
      <c r="S85" s="57"/>
      <c r="T85" s="57"/>
      <c r="U85" s="57"/>
      <c r="V85" s="57"/>
      <c r="W85" s="57"/>
      <c r="X85" s="57"/>
      <c r="Y85" s="55"/>
      <c r="Z85" s="58"/>
      <c r="AA85" s="58"/>
      <c r="AB85" s="58"/>
      <c r="AC85" s="58"/>
      <c r="AD85" s="58"/>
      <c r="AE85" s="58"/>
      <c r="AF85" s="58"/>
      <c r="AG85" s="57"/>
      <c r="AH85" s="57"/>
      <c r="AI85" s="57"/>
      <c r="AJ85" s="57"/>
      <c r="AK85" s="57"/>
      <c r="AL85" s="57"/>
      <c r="AM85" s="55"/>
      <c r="AN85" s="55"/>
    </row>
    <row r="86" spans="1:42" x14ac:dyDescent="0.25">
      <c r="B86" s="112"/>
      <c r="C86" s="112"/>
      <c r="D86" s="112"/>
      <c r="E86" s="112"/>
      <c r="F86" s="112"/>
      <c r="G86" s="112"/>
      <c r="H86" s="112"/>
      <c r="I86" s="1"/>
      <c r="J86" s="1"/>
      <c r="K86" s="1"/>
      <c r="L86" s="1"/>
      <c r="M86" s="1"/>
      <c r="N86" s="1"/>
      <c r="O86" s="1"/>
      <c r="P86" s="92"/>
      <c r="Q86" s="93"/>
      <c r="R86" s="86" t="s">
        <v>187</v>
      </c>
      <c r="AO86" s="77"/>
      <c r="AP86" s="77"/>
    </row>
    <row r="87" spans="1:42" ht="24" customHeight="1" x14ac:dyDescent="0.25">
      <c r="B87" s="129" t="s">
        <v>164</v>
      </c>
      <c r="C87" s="129"/>
      <c r="D87" s="129"/>
      <c r="E87" s="129"/>
      <c r="F87" s="129"/>
      <c r="G87" s="129"/>
      <c r="H87" s="129"/>
      <c r="I87" s="1"/>
      <c r="R87" s="86" t="s">
        <v>187</v>
      </c>
      <c r="AM87" s="15">
        <f>COUNTIF(AM88:AM97,1)</f>
        <v>0</v>
      </c>
      <c r="AN87" s="15">
        <f>SUM(AN88:AN97)</f>
        <v>2</v>
      </c>
      <c r="AO87" s="77"/>
      <c r="AP87" s="77"/>
    </row>
    <row r="88" spans="1:42" x14ac:dyDescent="0.25">
      <c r="B88" s="1" t="s">
        <v>46</v>
      </c>
      <c r="C88" s="1" t="s">
        <v>47</v>
      </c>
      <c r="D88" s="23">
        <v>24</v>
      </c>
      <c r="I88" t="s">
        <v>100</v>
      </c>
      <c r="R88" s="86" t="s">
        <v>187</v>
      </c>
      <c r="AO88" s="77"/>
      <c r="AP88" s="77"/>
    </row>
    <row r="89" spans="1:42" x14ac:dyDescent="0.25">
      <c r="B89" s="1" t="s">
        <v>48</v>
      </c>
      <c r="C89" s="1" t="s">
        <v>47</v>
      </c>
      <c r="D89" s="23">
        <v>2</v>
      </c>
      <c r="I89" s="106" t="s">
        <v>96</v>
      </c>
      <c r="J89" s="108" t="s">
        <v>97</v>
      </c>
      <c r="K89" s="8" t="s">
        <v>98</v>
      </c>
      <c r="P89" s="92"/>
      <c r="Q89" s="93"/>
      <c r="R89" s="86" t="s">
        <v>187</v>
      </c>
      <c r="U89" s="35"/>
    </row>
    <row r="90" spans="1:42" x14ac:dyDescent="0.25">
      <c r="B90" s="1" t="s">
        <v>49</v>
      </c>
      <c r="C90" s="1" t="s">
        <v>47</v>
      </c>
      <c r="D90" s="23">
        <v>2</v>
      </c>
      <c r="I90" s="107"/>
      <c r="J90" s="109"/>
      <c r="K90" s="31" t="s">
        <v>99</v>
      </c>
      <c r="R90" s="86" t="s">
        <v>187</v>
      </c>
      <c r="S90" s="10" t="str">
        <f>I89</f>
        <v>Richtig</v>
      </c>
      <c r="T90" s="10" t="str">
        <f>J89</f>
        <v>Falsch</v>
      </c>
      <c r="U90" s="36"/>
      <c r="V90" s="10"/>
      <c r="W90" s="10"/>
      <c r="X90" s="10"/>
    </row>
    <row r="91" spans="1:42" x14ac:dyDescent="0.25">
      <c r="B91" s="1" t="s">
        <v>50</v>
      </c>
      <c r="C91" s="1" t="s">
        <v>47</v>
      </c>
      <c r="D91" s="23">
        <v>28</v>
      </c>
      <c r="I91" s="102"/>
      <c r="J91" s="102"/>
      <c r="K91" s="102"/>
      <c r="N91" s="6" t="str">
        <f t="shared" ref="N91" si="34">IF(P91&lt;&gt;"",P91,"")&amp;IF(Q91&lt;&gt;"",Q91,"")</f>
        <v/>
      </c>
      <c r="P91" s="89" t="str">
        <f>IF(AM91=1,"Ihre Antwort ist korrekt :-)",IF(AM91=-1,"Die Antwort ist nicht korrekt",IF(AM91=99,"Weiss nicht","")))</f>
        <v/>
      </c>
      <c r="Q91" s="89" t="str">
        <f>IF(Y91&gt;1,"Bitte nur eine Antwort",IF(AND($AM$2=1,Y91=0),"Antwort fehlt",""))</f>
        <v/>
      </c>
      <c r="R91" s="86" t="s">
        <v>187</v>
      </c>
      <c r="S91" s="18"/>
      <c r="T91" s="18" t="s">
        <v>12</v>
      </c>
      <c r="U91" s="21"/>
      <c r="V91" s="21"/>
      <c r="W91" s="21"/>
      <c r="X91" s="21"/>
      <c r="Y91" s="15">
        <f>SUM(Z91:AF91)</f>
        <v>0</v>
      </c>
      <c r="Z91" s="19">
        <f>LEN(TRIM(I91))</f>
        <v>0</v>
      </c>
      <c r="AA91" s="19">
        <f>LEN(TRIM(J91))</f>
        <v>0</v>
      </c>
      <c r="AB91" s="19"/>
      <c r="AC91" s="19"/>
      <c r="AD91" s="19"/>
      <c r="AE91" s="19"/>
      <c r="AF91" s="19">
        <f>LEN(TRIM(K91))</f>
        <v>0</v>
      </c>
      <c r="AG91" s="18">
        <f>LEN(TRIM(S91))</f>
        <v>0</v>
      </c>
      <c r="AH91" s="18">
        <f>LEN(TRIM(T91))</f>
        <v>1</v>
      </c>
      <c r="AI91" s="18"/>
      <c r="AJ91" s="18"/>
      <c r="AK91" s="18"/>
      <c r="AL91" s="18"/>
      <c r="AM91" s="15">
        <f>IF(AND($AM$2=1,$Y$2=1),IF(AND(Z91=AG91,AA91=AH91,AB91=AI91,AC91=AJ91,AD91=AK91,AE91=AL91),1,IF($AF91=1,99,-1)),0)</f>
        <v>0</v>
      </c>
      <c r="AN91" s="15">
        <v>1</v>
      </c>
      <c r="AO91" s="7">
        <v>7</v>
      </c>
      <c r="AP91" s="7">
        <f t="shared" ref="AP91" si="35">IF(Y91=0,AO91,"")</f>
        <v>7</v>
      </c>
    </row>
    <row r="92" spans="1:42" x14ac:dyDescent="0.25">
      <c r="B92" s="112"/>
      <c r="C92" s="112"/>
      <c r="D92" s="112"/>
      <c r="E92" s="112"/>
      <c r="F92" s="112"/>
      <c r="G92" s="112"/>
      <c r="H92" s="112"/>
      <c r="R92" s="86" t="s">
        <v>187</v>
      </c>
      <c r="U92" s="35"/>
    </row>
    <row r="93" spans="1:42" x14ac:dyDescent="0.25">
      <c r="B93" s="1" t="s">
        <v>46</v>
      </c>
      <c r="C93" s="1" t="s">
        <v>47</v>
      </c>
      <c r="D93" s="23">
        <v>24</v>
      </c>
      <c r="I93" t="s">
        <v>100</v>
      </c>
      <c r="R93" s="86" t="s">
        <v>187</v>
      </c>
      <c r="U93" s="35"/>
    </row>
    <row r="94" spans="1:42" x14ac:dyDescent="0.25">
      <c r="B94" s="1" t="s">
        <v>51</v>
      </c>
      <c r="C94" s="1" t="s">
        <v>47</v>
      </c>
      <c r="D94" s="23">
        <v>2.5499999999999998</v>
      </c>
      <c r="I94" s="106" t="s">
        <v>96</v>
      </c>
      <c r="J94" s="108" t="s">
        <v>97</v>
      </c>
      <c r="K94" s="8" t="s">
        <v>98</v>
      </c>
      <c r="P94" s="92"/>
      <c r="Q94" s="93"/>
      <c r="R94" s="86" t="s">
        <v>187</v>
      </c>
      <c r="U94" s="35"/>
    </row>
    <row r="95" spans="1:42" x14ac:dyDescent="0.25">
      <c r="B95" s="1" t="s">
        <v>48</v>
      </c>
      <c r="C95" s="1" t="s">
        <v>47</v>
      </c>
      <c r="D95" s="23">
        <v>2.21</v>
      </c>
      <c r="I95" s="107"/>
      <c r="J95" s="109"/>
      <c r="K95" s="31" t="s">
        <v>99</v>
      </c>
      <c r="R95" s="86" t="s">
        <v>187</v>
      </c>
      <c r="S95" s="10" t="str">
        <f>I94</f>
        <v>Richtig</v>
      </c>
      <c r="T95" s="10" t="str">
        <f>J94</f>
        <v>Falsch</v>
      </c>
      <c r="U95" s="36"/>
      <c r="V95" s="10"/>
      <c r="W95" s="10"/>
      <c r="X95" s="10"/>
    </row>
    <row r="96" spans="1:42" x14ac:dyDescent="0.25">
      <c r="B96" s="1" t="s">
        <v>50</v>
      </c>
      <c r="C96" s="1" t="s">
        <v>47</v>
      </c>
      <c r="D96" s="23">
        <v>28.76</v>
      </c>
      <c r="I96" s="102"/>
      <c r="J96" s="102"/>
      <c r="K96" s="102"/>
      <c r="N96" s="6" t="str">
        <f t="shared" ref="N96" si="36">IF(P96&lt;&gt;"",P96,"")&amp;IF(Q96&lt;&gt;"",Q96,"")</f>
        <v/>
      </c>
      <c r="P96" s="89" t="str">
        <f>IF(AM96=1,"Ihre Antwort ist korrekt :-)",IF(AM96=-1,"Die Antwort ist nicht korrekt",IF(AM96=99,"Weiss nicht","")))</f>
        <v/>
      </c>
      <c r="Q96" s="89" t="str">
        <f>IF(Y96&gt;1,"Bitte nur eine Antwort",IF(AND($AM$2=1,Y96=0),"Antwort fehlt",""))</f>
        <v/>
      </c>
      <c r="R96" s="86" t="s">
        <v>187</v>
      </c>
      <c r="S96" s="18" t="s">
        <v>12</v>
      </c>
      <c r="T96" s="18"/>
      <c r="U96" s="21"/>
      <c r="V96" s="21"/>
      <c r="W96" s="21"/>
      <c r="X96" s="21"/>
      <c r="Y96" s="15">
        <f>SUM(Z96:AF96)</f>
        <v>0</v>
      </c>
      <c r="Z96" s="19">
        <f>LEN(TRIM(I96))</f>
        <v>0</v>
      </c>
      <c r="AA96" s="19">
        <f>LEN(TRIM(J96))</f>
        <v>0</v>
      </c>
      <c r="AB96" s="19"/>
      <c r="AC96" s="19"/>
      <c r="AD96" s="19"/>
      <c r="AE96" s="19"/>
      <c r="AF96" s="19">
        <f>LEN(TRIM(K96))</f>
        <v>0</v>
      </c>
      <c r="AG96" s="18">
        <f>LEN(TRIM(S96))</f>
        <v>1</v>
      </c>
      <c r="AH96" s="18">
        <f>LEN(TRIM(T96))</f>
        <v>0</v>
      </c>
      <c r="AI96" s="18"/>
      <c r="AJ96" s="18"/>
      <c r="AK96" s="18"/>
      <c r="AL96" s="18"/>
      <c r="AM96" s="15">
        <f>IF(AND($AM$2=1,$Y$2=1),IF(AND(Z96=AG96,AA96=AH96,AB96=AI96,AC96=AJ96,AD96=AK96,AE96=AL96),1,IF($AF96=1,99,-1)),0)</f>
        <v>0</v>
      </c>
      <c r="AN96" s="15">
        <v>1</v>
      </c>
      <c r="AO96" s="7">
        <v>7</v>
      </c>
      <c r="AP96" s="7">
        <f t="shared" ref="AP96" si="37">IF(Y96=0,AO96,"")</f>
        <v>7</v>
      </c>
    </row>
    <row r="97" spans="1:42" ht="15.75" thickBot="1" x14ac:dyDescent="0.3">
      <c r="A97" s="40"/>
      <c r="B97" s="41"/>
      <c r="C97" s="41"/>
      <c r="D97" s="46"/>
      <c r="E97" s="41"/>
      <c r="F97" s="41"/>
      <c r="G97" s="41"/>
      <c r="H97" s="41"/>
      <c r="I97" s="43"/>
      <c r="J97" s="43"/>
      <c r="K97" s="43"/>
      <c r="L97" s="40"/>
      <c r="M97" s="40"/>
      <c r="N97" s="40"/>
      <c r="O97" s="40"/>
      <c r="P97" s="90"/>
      <c r="Q97" s="90"/>
      <c r="R97" s="91" t="s">
        <v>187</v>
      </c>
      <c r="S97" s="54"/>
      <c r="T97" s="54"/>
      <c r="U97" s="54"/>
      <c r="V97" s="54"/>
      <c r="W97" s="54"/>
      <c r="X97" s="54"/>
      <c r="Y97" s="55"/>
      <c r="Z97" s="56"/>
      <c r="AA97" s="56"/>
      <c r="AB97" s="56"/>
      <c r="AC97" s="56"/>
      <c r="AD97" s="56"/>
      <c r="AE97" s="56"/>
      <c r="AF97" s="56"/>
      <c r="AG97" s="54"/>
      <c r="AH97" s="54"/>
      <c r="AI97" s="54"/>
      <c r="AJ97" s="54"/>
      <c r="AK97" s="54"/>
      <c r="AL97" s="54"/>
      <c r="AM97" s="55"/>
      <c r="AN97" s="55"/>
    </row>
    <row r="98" spans="1:42" x14ac:dyDescent="0.25">
      <c r="B98" s="112"/>
      <c r="C98" s="112"/>
      <c r="D98" s="112"/>
      <c r="E98" s="112"/>
      <c r="F98" s="112"/>
      <c r="G98" s="112"/>
      <c r="H98" s="112"/>
      <c r="I98" s="1"/>
      <c r="J98" s="1"/>
      <c r="K98" s="1"/>
      <c r="L98" s="1"/>
      <c r="M98" s="1"/>
      <c r="N98" s="1"/>
      <c r="O98" s="1"/>
      <c r="P98" s="92"/>
      <c r="Q98" s="93"/>
      <c r="R98" s="86" t="s">
        <v>187</v>
      </c>
      <c r="U98" s="35"/>
    </row>
    <row r="99" spans="1:42" ht="18" customHeight="1" x14ac:dyDescent="0.25">
      <c r="B99" s="117" t="s">
        <v>165</v>
      </c>
      <c r="C99" s="117"/>
      <c r="D99" s="117"/>
      <c r="E99" s="117"/>
      <c r="F99" s="117"/>
      <c r="G99" s="117"/>
      <c r="H99" s="117"/>
      <c r="I99" s="1"/>
      <c r="J99" s="1"/>
      <c r="K99" s="1"/>
      <c r="L99" s="1"/>
      <c r="M99" s="1"/>
      <c r="N99" s="1"/>
      <c r="O99" s="1"/>
      <c r="P99" s="92"/>
      <c r="Q99" s="93"/>
      <c r="R99" s="86" t="s">
        <v>187</v>
      </c>
      <c r="U99" s="35"/>
      <c r="AM99" s="15">
        <f>COUNTIF(AM100:AM109,1)</f>
        <v>0</v>
      </c>
      <c r="AN99" s="15">
        <f>SUM(AN100:AN109)</f>
        <v>2</v>
      </c>
      <c r="AO99" s="77"/>
      <c r="AP99" s="77"/>
    </row>
    <row r="100" spans="1:42" x14ac:dyDescent="0.25">
      <c r="B100" s="112" t="s">
        <v>52</v>
      </c>
      <c r="C100" s="112"/>
      <c r="D100" s="112"/>
      <c r="E100" s="112"/>
      <c r="F100" s="112"/>
      <c r="G100" s="112"/>
      <c r="H100" s="112"/>
      <c r="I100" t="s">
        <v>100</v>
      </c>
      <c r="R100" s="86" t="s">
        <v>187</v>
      </c>
      <c r="U100" s="35"/>
    </row>
    <row r="101" spans="1:42" x14ac:dyDescent="0.25">
      <c r="B101" s="112"/>
      <c r="C101" s="112"/>
      <c r="D101" s="112"/>
      <c r="E101" s="112"/>
      <c r="F101" s="112"/>
      <c r="G101" s="112"/>
      <c r="H101" s="112"/>
      <c r="I101" s="106" t="s">
        <v>96</v>
      </c>
      <c r="J101" s="108" t="s">
        <v>97</v>
      </c>
      <c r="K101" s="8" t="s">
        <v>98</v>
      </c>
      <c r="P101" s="92"/>
      <c r="Q101" s="93"/>
      <c r="R101" s="86" t="s">
        <v>187</v>
      </c>
      <c r="U101" s="35"/>
    </row>
    <row r="102" spans="1:42" x14ac:dyDescent="0.25">
      <c r="B102" s="1" t="s">
        <v>53</v>
      </c>
      <c r="C102" s="1" t="s">
        <v>47</v>
      </c>
      <c r="D102" s="1">
        <v>4000</v>
      </c>
      <c r="E102" s="1" t="s">
        <v>54</v>
      </c>
      <c r="F102" s="48" t="s">
        <v>47</v>
      </c>
      <c r="G102" s="1">
        <v>2000</v>
      </c>
      <c r="I102" s="107"/>
      <c r="J102" s="109"/>
      <c r="K102" s="31" t="s">
        <v>99</v>
      </c>
      <c r="R102" s="86" t="s">
        <v>187</v>
      </c>
      <c r="S102" s="10" t="str">
        <f>I101</f>
        <v>Richtig</v>
      </c>
      <c r="T102" s="10" t="str">
        <f>J101</f>
        <v>Falsch</v>
      </c>
      <c r="U102" s="36"/>
      <c r="V102" s="10"/>
      <c r="W102" s="10"/>
      <c r="X102" s="10"/>
    </row>
    <row r="103" spans="1:42" x14ac:dyDescent="0.25">
      <c r="B103" s="1" t="s">
        <v>55</v>
      </c>
      <c r="C103" s="1" t="s">
        <v>47</v>
      </c>
      <c r="D103" s="1">
        <v>200</v>
      </c>
      <c r="E103" s="1" t="s">
        <v>54</v>
      </c>
      <c r="F103" s="48" t="s">
        <v>47</v>
      </c>
      <c r="G103" s="1">
        <v>100</v>
      </c>
      <c r="I103" s="102"/>
      <c r="J103" s="102"/>
      <c r="K103" s="102"/>
      <c r="N103" s="6" t="str">
        <f t="shared" ref="N103" si="38">IF(P103&lt;&gt;"",P103,"")&amp;IF(Q103&lt;&gt;"",Q103,"")</f>
        <v/>
      </c>
      <c r="P103" s="89" t="str">
        <f>IF(AM103=1,"Ihre Antwort ist korrekt :-)",IF(AM103=-1,"Die Antwort ist nicht korrekt",IF(AM103=99,"Weiss nicht","")))</f>
        <v/>
      </c>
      <c r="Q103" s="89" t="str">
        <f>IF(Y103&gt;1,"Bitte nur eine Antwort",IF(AND($AM$2=1,Y103=0),"Antwort fehlt",""))</f>
        <v/>
      </c>
      <c r="R103" s="86" t="s">
        <v>187</v>
      </c>
      <c r="S103" s="18" t="s">
        <v>12</v>
      </c>
      <c r="T103" s="18"/>
      <c r="U103" s="21"/>
      <c r="V103" s="21"/>
      <c r="W103" s="21"/>
      <c r="X103" s="21"/>
      <c r="Y103" s="15">
        <f>SUM(Z103:AF103)</f>
        <v>0</v>
      </c>
      <c r="Z103" s="19">
        <f>LEN(TRIM(I103))</f>
        <v>0</v>
      </c>
      <c r="AA103" s="19">
        <f>LEN(TRIM(J103))</f>
        <v>0</v>
      </c>
      <c r="AB103" s="19"/>
      <c r="AC103" s="19"/>
      <c r="AD103" s="19"/>
      <c r="AE103" s="19"/>
      <c r="AF103" s="19">
        <f>LEN(TRIM(K103))</f>
        <v>0</v>
      </c>
      <c r="AG103" s="18">
        <f>LEN(TRIM(S103))</f>
        <v>1</v>
      </c>
      <c r="AH103" s="18">
        <f>LEN(TRIM(T103))</f>
        <v>0</v>
      </c>
      <c r="AI103" s="18"/>
      <c r="AJ103" s="18"/>
      <c r="AK103" s="18"/>
      <c r="AL103" s="18"/>
      <c r="AM103" s="15">
        <f>IF(AND($AM$2=1,$Y$2=1),IF(AND(Z103=AG103,AA103=AH103,AB103=AI103,AC103=AJ103,AD103=AK103,AE103=AL103),1,IF($AF103=1,99,-1)),0)</f>
        <v>0</v>
      </c>
      <c r="AN103" s="15">
        <v>1</v>
      </c>
      <c r="AO103" s="7">
        <v>8</v>
      </c>
      <c r="AP103" s="7">
        <f t="shared" ref="AP103" si="39">IF(Y103=0,AO103,"")</f>
        <v>8</v>
      </c>
    </row>
    <row r="104" spans="1:42" x14ac:dyDescent="0.25">
      <c r="B104" s="112"/>
      <c r="C104" s="112"/>
      <c r="D104" s="112"/>
      <c r="E104" s="112"/>
      <c r="F104" s="112"/>
      <c r="G104" s="112"/>
      <c r="H104" s="112"/>
      <c r="I104" s="1"/>
      <c r="J104" s="1"/>
      <c r="K104" s="1"/>
      <c r="L104" s="1"/>
      <c r="M104" s="1"/>
      <c r="N104" s="1"/>
      <c r="O104" s="1"/>
      <c r="P104" s="92"/>
      <c r="Q104" s="93"/>
      <c r="R104" s="86" t="s">
        <v>187</v>
      </c>
      <c r="U104" s="35"/>
    </row>
    <row r="105" spans="1:42" x14ac:dyDescent="0.25">
      <c r="B105" s="1" t="s">
        <v>56</v>
      </c>
      <c r="C105" s="34"/>
      <c r="D105" s="34"/>
      <c r="E105" s="34"/>
      <c r="F105" s="34"/>
      <c r="G105" s="34"/>
      <c r="H105" s="34"/>
      <c r="I105" t="s">
        <v>100</v>
      </c>
      <c r="R105" s="86" t="s">
        <v>187</v>
      </c>
      <c r="U105" s="35"/>
    </row>
    <row r="106" spans="1:42" x14ac:dyDescent="0.25">
      <c r="I106" s="106" t="s">
        <v>96</v>
      </c>
      <c r="J106" s="108" t="s">
        <v>97</v>
      </c>
      <c r="K106" s="8" t="s">
        <v>98</v>
      </c>
      <c r="P106" s="92"/>
      <c r="Q106" s="93"/>
      <c r="R106" s="86" t="s">
        <v>187</v>
      </c>
      <c r="U106" s="35"/>
    </row>
    <row r="107" spans="1:42" x14ac:dyDescent="0.25">
      <c r="B107" s="1" t="s">
        <v>53</v>
      </c>
      <c r="C107" s="1" t="s">
        <v>47</v>
      </c>
      <c r="D107" s="1">
        <v>4000</v>
      </c>
      <c r="E107" s="32">
        <v>0.5</v>
      </c>
      <c r="F107" s="48" t="s">
        <v>47</v>
      </c>
      <c r="G107" s="1">
        <v>2000</v>
      </c>
      <c r="I107" s="107"/>
      <c r="J107" s="109"/>
      <c r="K107" s="31" t="s">
        <v>99</v>
      </c>
      <c r="R107" s="86" t="s">
        <v>187</v>
      </c>
      <c r="S107" s="10" t="str">
        <f>I106</f>
        <v>Richtig</v>
      </c>
      <c r="T107" s="10" t="str">
        <f>J106</f>
        <v>Falsch</v>
      </c>
      <c r="U107" s="36"/>
      <c r="V107" s="10"/>
      <c r="W107" s="10"/>
      <c r="X107" s="10"/>
    </row>
    <row r="108" spans="1:42" x14ac:dyDescent="0.25">
      <c r="B108" s="1" t="s">
        <v>55</v>
      </c>
      <c r="C108" s="1" t="s">
        <v>47</v>
      </c>
      <c r="D108" s="1">
        <v>200</v>
      </c>
      <c r="E108" s="32">
        <v>0.5</v>
      </c>
      <c r="F108" s="48" t="s">
        <v>47</v>
      </c>
      <c r="G108" s="1">
        <v>100</v>
      </c>
      <c r="I108" s="102"/>
      <c r="J108" s="102"/>
      <c r="K108" s="102"/>
      <c r="N108" s="6" t="str">
        <f t="shared" ref="N108" si="40">IF(P108&lt;&gt;"",P108,"")&amp;IF(Q108&lt;&gt;"",Q108,"")</f>
        <v/>
      </c>
      <c r="P108" s="89" t="str">
        <f>IF(AM108=1,"Ihre Antwort ist korrekt :-)",IF(AM108=-1,"Die Antwort ist nicht korrekt",IF(AM108=99,"Weiss nicht","")))</f>
        <v/>
      </c>
      <c r="Q108" s="89" t="str">
        <f>IF(Y108&gt;1,"Bitte nur eine Antwort",IF(AND($AM$2=1,Y108=0),"Antwort fehlt",""))</f>
        <v/>
      </c>
      <c r="R108" s="86" t="s">
        <v>187</v>
      </c>
      <c r="S108" s="18"/>
      <c r="T108" s="18" t="s">
        <v>12</v>
      </c>
      <c r="U108" s="21"/>
      <c r="V108" s="21"/>
      <c r="W108" s="21"/>
      <c r="X108" s="21"/>
      <c r="Y108" s="15">
        <f>SUM(Z108:AF108)</f>
        <v>0</v>
      </c>
      <c r="Z108" s="19">
        <f>LEN(TRIM(I108))</f>
        <v>0</v>
      </c>
      <c r="AA108" s="19">
        <f>LEN(TRIM(J108))</f>
        <v>0</v>
      </c>
      <c r="AB108" s="19"/>
      <c r="AC108" s="19"/>
      <c r="AD108" s="19"/>
      <c r="AE108" s="19"/>
      <c r="AF108" s="19">
        <f>LEN(TRIM(K108))</f>
        <v>0</v>
      </c>
      <c r="AG108" s="18">
        <f>LEN(TRIM(S108))</f>
        <v>0</v>
      </c>
      <c r="AH108" s="18">
        <f>LEN(TRIM(T108))</f>
        <v>1</v>
      </c>
      <c r="AI108" s="18"/>
      <c r="AJ108" s="18"/>
      <c r="AK108" s="18"/>
      <c r="AL108" s="18"/>
      <c r="AM108" s="15">
        <f>IF(AND($AM$2=1,$Y$2=1),IF(AND(Z108=AG108,AA108=AH108,AB108=AI108,AC108=AJ108,AD108=AK108,AE108=AL108),1,IF($AF108=1,99,-1)),0)</f>
        <v>0</v>
      </c>
      <c r="AN108" s="15">
        <v>1</v>
      </c>
      <c r="AO108" s="7">
        <v>8</v>
      </c>
      <c r="AP108" s="7">
        <f t="shared" ref="AP108" si="41">IF(Y108=0,AO108,"")</f>
        <v>8</v>
      </c>
    </row>
    <row r="109" spans="1:42" ht="15.75" thickBot="1" x14ac:dyDescent="0.3">
      <c r="A109" s="40"/>
      <c r="B109" s="41"/>
      <c r="C109" s="41"/>
      <c r="D109" s="41"/>
      <c r="E109" s="45"/>
      <c r="F109" s="41"/>
      <c r="G109" s="41"/>
      <c r="H109" s="41"/>
      <c r="I109" s="43"/>
      <c r="J109" s="43"/>
      <c r="K109" s="43"/>
      <c r="L109" s="40"/>
      <c r="M109" s="40"/>
      <c r="N109" s="40"/>
      <c r="O109" s="40"/>
      <c r="P109" s="90"/>
      <c r="Q109" s="90"/>
      <c r="R109" s="91" t="s">
        <v>187</v>
      </c>
      <c r="S109" s="54"/>
      <c r="T109" s="54"/>
      <c r="U109" s="54"/>
      <c r="V109" s="54"/>
      <c r="W109" s="54"/>
      <c r="X109" s="54"/>
      <c r="Y109" s="55"/>
      <c r="Z109" s="56"/>
      <c r="AA109" s="56"/>
      <c r="AB109" s="56"/>
      <c r="AC109" s="56"/>
      <c r="AD109" s="56"/>
      <c r="AE109" s="56"/>
      <c r="AF109" s="56"/>
      <c r="AG109" s="54"/>
      <c r="AH109" s="54"/>
      <c r="AI109" s="54"/>
      <c r="AJ109" s="54"/>
      <c r="AK109" s="54"/>
      <c r="AL109" s="54"/>
      <c r="AM109" s="55"/>
      <c r="AN109" s="55"/>
    </row>
    <row r="110" spans="1:42" x14ac:dyDescent="0.25">
      <c r="B110" s="112"/>
      <c r="C110" s="112"/>
      <c r="D110" s="112"/>
      <c r="E110" s="112"/>
      <c r="F110" s="112"/>
      <c r="G110" s="112"/>
      <c r="H110" s="112"/>
      <c r="I110" s="1"/>
      <c r="J110" s="1"/>
      <c r="K110" s="1"/>
      <c r="L110" s="1"/>
      <c r="M110" s="1"/>
      <c r="N110" s="1"/>
      <c r="O110" s="1"/>
      <c r="P110" s="92"/>
      <c r="Q110" s="93"/>
      <c r="R110" s="86" t="s">
        <v>187</v>
      </c>
    </row>
    <row r="111" spans="1:42" ht="24.75" customHeight="1" x14ac:dyDescent="0.25">
      <c r="B111" s="117" t="s">
        <v>166</v>
      </c>
      <c r="C111" s="117"/>
      <c r="D111" s="117"/>
      <c r="E111" s="117"/>
      <c r="F111" s="117"/>
      <c r="G111" s="117"/>
      <c r="H111" s="117"/>
      <c r="I111" s="1"/>
      <c r="J111" s="1"/>
      <c r="K111" s="1"/>
      <c r="L111" s="1"/>
      <c r="M111" s="1"/>
      <c r="N111" s="1"/>
      <c r="O111" s="1"/>
      <c r="P111" s="92"/>
      <c r="Q111" s="93"/>
      <c r="R111" s="86" t="s">
        <v>187</v>
      </c>
      <c r="AM111" s="15">
        <f>COUNTIF(AM112:AM122,1)</f>
        <v>0</v>
      </c>
      <c r="AN111" s="15">
        <f>SUM(AN112:AN122)</f>
        <v>1</v>
      </c>
      <c r="AO111" s="77"/>
      <c r="AP111" s="77"/>
    </row>
    <row r="112" spans="1:42" x14ac:dyDescent="0.25">
      <c r="B112" s="112" t="s">
        <v>57</v>
      </c>
      <c r="C112" s="112"/>
      <c r="D112" s="112"/>
      <c r="E112" s="112"/>
      <c r="F112" s="112"/>
      <c r="G112" s="112"/>
      <c r="H112" s="112"/>
      <c r="I112" s="1"/>
      <c r="J112" s="1"/>
      <c r="K112" s="1"/>
      <c r="L112" s="1"/>
      <c r="M112" s="1"/>
      <c r="N112" s="1"/>
      <c r="O112" s="1"/>
      <c r="P112" s="92"/>
      <c r="Q112" s="93"/>
      <c r="R112" s="86" t="s">
        <v>187</v>
      </c>
    </row>
    <row r="113" spans="1:42" x14ac:dyDescent="0.25">
      <c r="B113" s="112" t="s">
        <v>58</v>
      </c>
      <c r="C113" s="112"/>
      <c r="D113" s="112"/>
      <c r="E113" s="112"/>
      <c r="F113" s="112"/>
      <c r="G113" s="112"/>
      <c r="H113" s="112"/>
      <c r="I113" s="1"/>
      <c r="J113" s="1"/>
      <c r="K113" s="1"/>
      <c r="L113" s="1"/>
      <c r="M113" s="1"/>
      <c r="N113" s="1"/>
      <c r="O113" s="1"/>
      <c r="P113" s="92"/>
      <c r="Q113" s="93"/>
      <c r="R113" s="86" t="s">
        <v>187</v>
      </c>
    </row>
    <row r="114" spans="1:42" x14ac:dyDescent="0.25">
      <c r="B114" s="112" t="s">
        <v>59</v>
      </c>
      <c r="C114" s="112"/>
      <c r="D114" s="112"/>
      <c r="E114" s="112"/>
      <c r="F114" s="112"/>
      <c r="G114" s="112"/>
      <c r="H114" s="112"/>
      <c r="I114" s="1"/>
      <c r="J114" s="1"/>
      <c r="K114" s="1"/>
      <c r="L114" s="1"/>
      <c r="M114" s="1"/>
      <c r="N114" s="1"/>
      <c r="O114" s="1"/>
      <c r="P114" s="92"/>
      <c r="Q114" s="93"/>
      <c r="R114" s="86" t="s">
        <v>187</v>
      </c>
    </row>
    <row r="115" spans="1:42" x14ac:dyDescent="0.25">
      <c r="B115" s="112"/>
      <c r="C115" s="112"/>
      <c r="D115" s="112"/>
      <c r="E115" s="112"/>
      <c r="F115" s="112"/>
      <c r="G115" s="112"/>
      <c r="H115" s="112"/>
      <c r="I115" s="132" t="s">
        <v>140</v>
      </c>
      <c r="J115" s="1"/>
      <c r="K115" s="1"/>
      <c r="L115" s="1"/>
      <c r="M115" s="1"/>
      <c r="N115" s="1"/>
      <c r="O115" s="1"/>
      <c r="P115" s="92"/>
      <c r="Q115" s="93"/>
      <c r="R115" s="86" t="s">
        <v>187</v>
      </c>
      <c r="S115" s="37">
        <f>G117</f>
        <v>291.59999999999997</v>
      </c>
      <c r="T115" s="37">
        <f>G118</f>
        <v>270</v>
      </c>
      <c r="U115" s="37">
        <f>G119</f>
        <v>88.199999999999989</v>
      </c>
      <c r="V115" s="38">
        <f>G120</f>
        <v>1038.8</v>
      </c>
      <c r="W115" s="38"/>
    </row>
    <row r="116" spans="1:42" x14ac:dyDescent="0.25">
      <c r="B116" s="112" t="s">
        <v>208</v>
      </c>
      <c r="C116" s="112"/>
      <c r="D116" s="112"/>
      <c r="E116" s="112"/>
      <c r="F116" s="112"/>
      <c r="G116" s="112"/>
      <c r="H116" s="112"/>
      <c r="I116" s="133"/>
      <c r="J116" s="1"/>
      <c r="K116" s="1"/>
      <c r="L116" s="1"/>
      <c r="N116" s="6" t="str">
        <f t="shared" ref="N116" si="42">IF(P116&lt;&gt;"",P116,"")&amp;IF(Q116&lt;&gt;"",Q116,"")</f>
        <v/>
      </c>
      <c r="P116" s="89" t="str">
        <f>IF(AM116=1,"Ihre Antwort ist korrekt :-)",IF(AM116=-1,"Die Antwort ist nicht korrekt",IF(AM116=99,"Weiss nicht","")))</f>
        <v/>
      </c>
      <c r="Q116" s="89" t="str">
        <f>IF(Y116&gt;1,"Bitte nur eine Antwort",IF(AND($AM$2=1,Y116=0),"Antwort fehlt",""))</f>
        <v/>
      </c>
      <c r="R116" s="86" t="s">
        <v>187</v>
      </c>
      <c r="S116" s="18"/>
      <c r="T116" s="18" t="s">
        <v>12</v>
      </c>
      <c r="U116" s="18"/>
      <c r="V116" s="18"/>
      <c r="W116" s="21"/>
      <c r="Y116" s="15">
        <f>SUM(Z116:AF116)</f>
        <v>0</v>
      </c>
      <c r="Z116" s="19">
        <f>LEN(TRIM(I117))</f>
        <v>0</v>
      </c>
      <c r="AA116" s="19">
        <f>LEN(TRIM(I118))</f>
        <v>0</v>
      </c>
      <c r="AB116" s="19">
        <f>LEN(TRIM(I119))</f>
        <v>0</v>
      </c>
      <c r="AC116" s="19">
        <f>LEN(TRIM(I120))</f>
        <v>0</v>
      </c>
      <c r="AD116" s="19"/>
      <c r="AE116" s="19"/>
      <c r="AF116" s="19">
        <f>LEN(TRIM(I121))</f>
        <v>0</v>
      </c>
      <c r="AG116" s="18">
        <f>LEN(TRIM(S116))</f>
        <v>0</v>
      </c>
      <c r="AH116" s="18">
        <f>LEN(TRIM(T116))</f>
        <v>1</v>
      </c>
      <c r="AI116" s="18">
        <f>LEN(TRIM(U116))</f>
        <v>0</v>
      </c>
      <c r="AJ116" s="18">
        <f>LEN(TRIM(V116))</f>
        <v>0</v>
      </c>
      <c r="AK116" s="18"/>
      <c r="AL116" s="18"/>
      <c r="AM116" s="15">
        <f>IF(AND($AM$2=1,$Y$2=1),IF(AND(Z116=AG116,AA116=AH116,AB116=AI116,AC116=AJ116,AD116=AK116,AE116=AL116),1,IF($AF116=1,99,-1)),0)</f>
        <v>0</v>
      </c>
      <c r="AN116" s="15">
        <v>1</v>
      </c>
      <c r="AO116" s="7">
        <v>9</v>
      </c>
      <c r="AP116" s="7">
        <f t="shared" ref="AP116" si="43">IF(Y116=0,AO116,"")</f>
        <v>9</v>
      </c>
    </row>
    <row r="117" spans="1:42" x14ac:dyDescent="0.25">
      <c r="B117" s="1" t="s">
        <v>60</v>
      </c>
      <c r="C117" s="1" t="s">
        <v>47</v>
      </c>
      <c r="D117" s="1">
        <v>32400</v>
      </c>
      <c r="E117" s="33">
        <v>8.9999999999999993E-3</v>
      </c>
      <c r="F117" s="48" t="s">
        <v>47</v>
      </c>
      <c r="G117" s="1">
        <f>D117*E117</f>
        <v>291.59999999999997</v>
      </c>
      <c r="I117" s="101"/>
      <c r="J117" s="1"/>
      <c r="K117" s="1"/>
      <c r="L117" s="1"/>
      <c r="M117" s="1"/>
      <c r="N117" s="1"/>
      <c r="O117" s="1"/>
      <c r="P117" s="92"/>
      <c r="Q117" s="93"/>
      <c r="R117" s="86" t="s">
        <v>187</v>
      </c>
    </row>
    <row r="118" spans="1:42" x14ac:dyDescent="0.25">
      <c r="B118" s="1" t="s">
        <v>60</v>
      </c>
      <c r="C118" s="1" t="s">
        <v>47</v>
      </c>
      <c r="D118" s="1">
        <v>30000</v>
      </c>
      <c r="E118" s="33">
        <v>8.9999999999999993E-3</v>
      </c>
      <c r="F118" s="48" t="s">
        <v>47</v>
      </c>
      <c r="G118" s="1">
        <f>D118*E118</f>
        <v>270</v>
      </c>
      <c r="I118" s="101"/>
      <c r="J118" s="1"/>
      <c r="K118" s="1"/>
      <c r="L118" s="1"/>
      <c r="M118" s="1"/>
      <c r="N118" s="1"/>
      <c r="O118" s="1"/>
      <c r="P118" s="92"/>
      <c r="Q118" s="93"/>
      <c r="R118" s="86" t="s">
        <v>187</v>
      </c>
    </row>
    <row r="119" spans="1:42" x14ac:dyDescent="0.25">
      <c r="B119" s="1" t="s">
        <v>60</v>
      </c>
      <c r="C119" s="1" t="s">
        <v>47</v>
      </c>
      <c r="D119" s="1">
        <v>9800</v>
      </c>
      <c r="E119" s="33">
        <v>8.9999999999999993E-3</v>
      </c>
      <c r="F119" s="48" t="s">
        <v>47</v>
      </c>
      <c r="G119" s="1">
        <f>D119*E119</f>
        <v>88.199999999999989</v>
      </c>
      <c r="I119" s="101"/>
      <c r="J119" s="1"/>
      <c r="K119" s="1"/>
      <c r="L119" s="1"/>
      <c r="M119" s="1"/>
      <c r="N119" s="1"/>
      <c r="O119" s="1"/>
      <c r="P119" s="92"/>
      <c r="Q119" s="93"/>
      <c r="R119" s="86" t="s">
        <v>187</v>
      </c>
    </row>
    <row r="120" spans="1:42" x14ac:dyDescent="0.25">
      <c r="B120" s="1" t="s">
        <v>60</v>
      </c>
      <c r="C120" s="1" t="s">
        <v>47</v>
      </c>
      <c r="D120" s="1">
        <v>9800</v>
      </c>
      <c r="E120" s="33">
        <v>0.106</v>
      </c>
      <c r="F120" s="48" t="s">
        <v>47</v>
      </c>
      <c r="G120" s="1">
        <f>D120*E120</f>
        <v>1038.8</v>
      </c>
      <c r="I120" s="101"/>
      <c r="J120" s="1"/>
      <c r="K120" s="1"/>
      <c r="L120" s="1"/>
      <c r="M120" s="1"/>
      <c r="N120" s="1"/>
      <c r="O120" s="1"/>
      <c r="P120" s="92"/>
      <c r="Q120" s="93"/>
      <c r="R120" s="86" t="s">
        <v>187</v>
      </c>
    </row>
    <row r="121" spans="1:42" x14ac:dyDescent="0.25">
      <c r="B121" s="1" t="s">
        <v>21</v>
      </c>
      <c r="I121" s="101"/>
      <c r="J121" s="1"/>
      <c r="K121" s="1"/>
      <c r="L121" s="1"/>
      <c r="M121" s="1"/>
      <c r="N121" s="1"/>
      <c r="O121" s="1"/>
      <c r="P121" s="92"/>
      <c r="Q121" s="93"/>
      <c r="R121" s="86" t="s">
        <v>187</v>
      </c>
    </row>
    <row r="122" spans="1:42" ht="15.75" thickBot="1" x14ac:dyDescent="0.3">
      <c r="A122" s="40"/>
      <c r="B122" s="135"/>
      <c r="C122" s="135"/>
      <c r="D122" s="135"/>
      <c r="E122" s="135"/>
      <c r="F122" s="135"/>
      <c r="G122" s="135"/>
      <c r="H122" s="135"/>
      <c r="I122" s="41"/>
      <c r="J122" s="41"/>
      <c r="K122" s="41"/>
      <c r="L122" s="41"/>
      <c r="M122" s="41"/>
      <c r="N122" s="41"/>
      <c r="O122" s="41"/>
      <c r="P122" s="94"/>
      <c r="Q122" s="95"/>
      <c r="R122" s="91" t="s">
        <v>187</v>
      </c>
      <c r="S122" s="57"/>
      <c r="T122" s="57"/>
      <c r="U122" s="57"/>
      <c r="V122" s="57"/>
      <c r="W122" s="57"/>
      <c r="X122" s="57"/>
      <c r="Y122" s="55"/>
      <c r="Z122" s="58"/>
      <c r="AA122" s="58"/>
      <c r="AB122" s="58"/>
      <c r="AC122" s="58"/>
      <c r="AD122" s="58"/>
      <c r="AE122" s="58"/>
      <c r="AF122" s="58"/>
      <c r="AG122" s="57"/>
      <c r="AH122" s="57"/>
      <c r="AI122" s="57"/>
      <c r="AJ122" s="57"/>
      <c r="AK122" s="57"/>
      <c r="AL122" s="57"/>
      <c r="AM122" s="55"/>
      <c r="AN122" s="55"/>
    </row>
    <row r="123" spans="1:42" x14ac:dyDescent="0.25">
      <c r="B123" s="112"/>
      <c r="C123" s="112"/>
      <c r="D123" s="112"/>
      <c r="E123" s="112"/>
      <c r="F123" s="112"/>
      <c r="G123" s="112"/>
      <c r="H123" s="112"/>
      <c r="I123" s="1"/>
      <c r="J123" s="1"/>
      <c r="K123" s="1"/>
      <c r="L123" s="1"/>
      <c r="M123" s="1"/>
      <c r="N123" s="1"/>
      <c r="O123" s="1"/>
      <c r="P123" s="92"/>
      <c r="Q123" s="93"/>
      <c r="R123" s="86" t="s">
        <v>187</v>
      </c>
    </row>
    <row r="124" spans="1:42" x14ac:dyDescent="0.25">
      <c r="B124" s="117" t="s">
        <v>112</v>
      </c>
      <c r="C124" s="117"/>
      <c r="D124" s="117"/>
      <c r="E124" s="117"/>
      <c r="F124" s="117"/>
      <c r="G124" s="117"/>
      <c r="H124" s="117"/>
      <c r="I124" s="1"/>
      <c r="J124" s="1"/>
      <c r="K124" s="1"/>
      <c r="L124" s="1"/>
      <c r="M124" s="1"/>
      <c r="N124" s="1"/>
      <c r="O124" s="1"/>
      <c r="P124" s="92"/>
      <c r="Q124" s="93"/>
      <c r="AM124" s="15">
        <f>COUNTIF(AM125:AM136,1)</f>
        <v>0</v>
      </c>
      <c r="AN124" s="15">
        <f>SUM(AN125:AN136)</f>
        <v>10</v>
      </c>
    </row>
    <row r="125" spans="1:42" ht="29.25" customHeight="1" x14ac:dyDescent="0.25">
      <c r="B125" s="136" t="s">
        <v>198</v>
      </c>
      <c r="C125" s="136"/>
      <c r="D125" s="136"/>
      <c r="E125" s="136"/>
      <c r="F125" s="136"/>
      <c r="G125" s="136"/>
      <c r="H125" s="137"/>
      <c r="I125" s="9" t="s">
        <v>102</v>
      </c>
      <c r="J125" s="25" t="s">
        <v>103</v>
      </c>
      <c r="K125" s="11" t="s">
        <v>21</v>
      </c>
      <c r="R125" s="86" t="s">
        <v>187</v>
      </c>
      <c r="S125" s="10" t="str">
        <f>I125</f>
        <v>Ja</v>
      </c>
      <c r="T125" s="10" t="str">
        <f>J125</f>
        <v>Nein</v>
      </c>
      <c r="U125" s="10"/>
      <c r="V125" s="10"/>
      <c r="W125" s="10"/>
      <c r="X125" s="10"/>
      <c r="AO125" s="77"/>
      <c r="AP125" s="77"/>
    </row>
    <row r="126" spans="1:42" x14ac:dyDescent="0.25">
      <c r="B126" s="112" t="s">
        <v>61</v>
      </c>
      <c r="C126" s="112"/>
      <c r="D126" s="112"/>
      <c r="E126" s="112"/>
      <c r="F126" s="112"/>
      <c r="G126" s="112"/>
      <c r="H126" s="112"/>
      <c r="I126" s="100"/>
      <c r="J126" s="100"/>
      <c r="K126" s="100"/>
      <c r="N126" s="6" t="str">
        <f t="shared" ref="N126:N135" si="44">IF(P126&lt;&gt;"",P126,"")&amp;IF(Q126&lt;&gt;"",Q126,"")</f>
        <v/>
      </c>
      <c r="P126" s="89" t="str">
        <f t="shared" ref="P126:P135" si="45">IF(AM126=1,"Ihre Antwort ist korrekt :-)",IF(AM126=-1,"Die Antwort ist nicht korrekt",IF(AM126=99,"Weiss nicht","")))</f>
        <v/>
      </c>
      <c r="Q126" s="89" t="str">
        <f t="shared" ref="Q126:Q135" si="46">IF(Y126&gt;1,"Bitte nur eine Antwort",IF(AND($AM$2=1,Y126=0),"Antwort fehlt",""))</f>
        <v/>
      </c>
      <c r="R126" s="86" t="s">
        <v>187</v>
      </c>
      <c r="S126" s="18" t="s">
        <v>12</v>
      </c>
      <c r="T126" s="18"/>
      <c r="U126" s="21"/>
      <c r="V126" s="21"/>
      <c r="W126" s="21"/>
      <c r="X126" s="21"/>
      <c r="Y126" s="15">
        <f t="shared" ref="Y126:Y135" si="47">SUM(Z126:AF126)</f>
        <v>0</v>
      </c>
      <c r="Z126" s="19">
        <f t="shared" ref="Z126:Z135" si="48">LEN(TRIM(I126))</f>
        <v>0</v>
      </c>
      <c r="AA126" s="19">
        <f t="shared" ref="AA126:AA135" si="49">LEN(TRIM(J126))</f>
        <v>0</v>
      </c>
      <c r="AB126" s="19"/>
      <c r="AC126" s="19"/>
      <c r="AD126" s="19"/>
      <c r="AE126" s="19"/>
      <c r="AF126" s="19">
        <f t="shared" ref="AF126:AF135" si="50">LEN(TRIM(K126))</f>
        <v>0</v>
      </c>
      <c r="AG126" s="18">
        <f t="shared" ref="AG126:AG135" si="51">LEN(TRIM(S126))</f>
        <v>1</v>
      </c>
      <c r="AH126" s="18">
        <f t="shared" ref="AH126:AH135" si="52">LEN(TRIM(T126))</f>
        <v>0</v>
      </c>
      <c r="AI126" s="18"/>
      <c r="AJ126" s="18"/>
      <c r="AK126" s="18"/>
      <c r="AL126" s="18"/>
      <c r="AM126" s="15">
        <f>IF(AND($AM$2=1,$Y$2=1),IF(AND(Z126=AG126,AA126=AH126,AB126=AI126,AC126=AJ126,AD126=AK126,AE126=AL126),1,IF($AF126=1,99,-1)),0)</f>
        <v>0</v>
      </c>
      <c r="AN126" s="15">
        <v>1</v>
      </c>
      <c r="AO126" s="7">
        <v>10</v>
      </c>
      <c r="AP126" s="7">
        <f t="shared" ref="AP126:AP135" si="53">IF(Y126=0,AO126,"")</f>
        <v>10</v>
      </c>
    </row>
    <row r="127" spans="1:42" x14ac:dyDescent="0.25">
      <c r="B127" s="112" t="s">
        <v>62</v>
      </c>
      <c r="C127" s="112"/>
      <c r="D127" s="112"/>
      <c r="E127" s="112"/>
      <c r="F127" s="112"/>
      <c r="G127" s="112"/>
      <c r="H127" s="112"/>
      <c r="I127" s="100"/>
      <c r="J127" s="100"/>
      <c r="K127" s="100"/>
      <c r="N127" s="6" t="str">
        <f t="shared" si="44"/>
        <v/>
      </c>
      <c r="P127" s="89" t="str">
        <f t="shared" si="45"/>
        <v/>
      </c>
      <c r="Q127" s="89" t="str">
        <f t="shared" si="46"/>
        <v/>
      </c>
      <c r="R127" s="86" t="s">
        <v>187</v>
      </c>
      <c r="S127" s="18" t="s">
        <v>12</v>
      </c>
      <c r="T127" s="18"/>
      <c r="U127" s="21"/>
      <c r="V127" s="21"/>
      <c r="W127" s="21"/>
      <c r="X127" s="21"/>
      <c r="Y127" s="15">
        <f t="shared" si="47"/>
        <v>0</v>
      </c>
      <c r="Z127" s="19">
        <f t="shared" si="48"/>
        <v>0</v>
      </c>
      <c r="AA127" s="19">
        <f t="shared" si="49"/>
        <v>0</v>
      </c>
      <c r="AB127" s="19"/>
      <c r="AC127" s="19"/>
      <c r="AD127" s="19"/>
      <c r="AE127" s="19"/>
      <c r="AF127" s="19">
        <f t="shared" si="50"/>
        <v>0</v>
      </c>
      <c r="AG127" s="18">
        <f t="shared" si="51"/>
        <v>1</v>
      </c>
      <c r="AH127" s="18">
        <f t="shared" si="52"/>
        <v>0</v>
      </c>
      <c r="AI127" s="18"/>
      <c r="AJ127" s="18"/>
      <c r="AK127" s="18"/>
      <c r="AL127" s="18"/>
      <c r="AM127" s="15">
        <f t="shared" ref="AM127:AM135" si="54">IF(AND($AM$2=1,$Y$2=1),IF(AND(Z127=AG127,AA127=AH127,AB127=AI127,AC127=AJ127,AD127=AK127,AE127=AL127),1,IF($AF127=1,99,-1)),0)</f>
        <v>0</v>
      </c>
      <c r="AN127" s="15">
        <v>1</v>
      </c>
      <c r="AO127" s="7">
        <v>10</v>
      </c>
      <c r="AP127" s="7">
        <f t="shared" si="53"/>
        <v>10</v>
      </c>
    </row>
    <row r="128" spans="1:42" x14ac:dyDescent="0.25">
      <c r="B128" s="112" t="s">
        <v>63</v>
      </c>
      <c r="C128" s="112"/>
      <c r="D128" s="112"/>
      <c r="E128" s="112"/>
      <c r="F128" s="112"/>
      <c r="G128" s="112"/>
      <c r="H128" s="112"/>
      <c r="I128" s="100"/>
      <c r="J128" s="100"/>
      <c r="K128" s="100"/>
      <c r="N128" s="6" t="str">
        <f t="shared" si="44"/>
        <v/>
      </c>
      <c r="P128" s="89" t="str">
        <f t="shared" si="45"/>
        <v/>
      </c>
      <c r="Q128" s="89" t="str">
        <f t="shared" si="46"/>
        <v/>
      </c>
      <c r="R128" s="86" t="s">
        <v>187</v>
      </c>
      <c r="S128" s="18"/>
      <c r="T128" s="18" t="s">
        <v>12</v>
      </c>
      <c r="U128" s="21"/>
      <c r="V128" s="21"/>
      <c r="W128" s="21"/>
      <c r="X128" s="21"/>
      <c r="Y128" s="15">
        <f t="shared" si="47"/>
        <v>0</v>
      </c>
      <c r="Z128" s="19">
        <f t="shared" si="48"/>
        <v>0</v>
      </c>
      <c r="AA128" s="19">
        <f t="shared" si="49"/>
        <v>0</v>
      </c>
      <c r="AB128" s="19"/>
      <c r="AC128" s="19"/>
      <c r="AD128" s="19"/>
      <c r="AE128" s="19"/>
      <c r="AF128" s="19">
        <f t="shared" si="50"/>
        <v>0</v>
      </c>
      <c r="AG128" s="18">
        <f t="shared" si="51"/>
        <v>0</v>
      </c>
      <c r="AH128" s="18">
        <f t="shared" si="52"/>
        <v>1</v>
      </c>
      <c r="AI128" s="18"/>
      <c r="AJ128" s="18"/>
      <c r="AK128" s="18"/>
      <c r="AL128" s="18"/>
      <c r="AM128" s="15">
        <f t="shared" si="54"/>
        <v>0</v>
      </c>
      <c r="AN128" s="15">
        <v>1</v>
      </c>
      <c r="AO128" s="7">
        <v>10</v>
      </c>
      <c r="AP128" s="7">
        <f t="shared" si="53"/>
        <v>10</v>
      </c>
    </row>
    <row r="129" spans="1:42" x14ac:dyDescent="0.25">
      <c r="B129" s="112" t="s">
        <v>64</v>
      </c>
      <c r="C129" s="112"/>
      <c r="D129" s="112"/>
      <c r="E129" s="112"/>
      <c r="F129" s="112"/>
      <c r="G129" s="112"/>
      <c r="H129" s="112"/>
      <c r="I129" s="100"/>
      <c r="J129" s="100"/>
      <c r="K129" s="100"/>
      <c r="N129" s="6" t="str">
        <f t="shared" si="44"/>
        <v/>
      </c>
      <c r="P129" s="89" t="str">
        <f t="shared" si="45"/>
        <v/>
      </c>
      <c r="Q129" s="89" t="str">
        <f t="shared" si="46"/>
        <v/>
      </c>
      <c r="R129" s="86" t="s">
        <v>187</v>
      </c>
      <c r="S129" s="18"/>
      <c r="T129" s="18" t="s">
        <v>12</v>
      </c>
      <c r="U129" s="21"/>
      <c r="V129" s="21"/>
      <c r="W129" s="21"/>
      <c r="X129" s="21"/>
      <c r="Y129" s="15">
        <f t="shared" si="47"/>
        <v>0</v>
      </c>
      <c r="Z129" s="19">
        <f t="shared" si="48"/>
        <v>0</v>
      </c>
      <c r="AA129" s="19">
        <f t="shared" si="49"/>
        <v>0</v>
      </c>
      <c r="AB129" s="19"/>
      <c r="AC129" s="19"/>
      <c r="AD129" s="19"/>
      <c r="AE129" s="19"/>
      <c r="AF129" s="19">
        <f t="shared" si="50"/>
        <v>0</v>
      </c>
      <c r="AG129" s="18">
        <f t="shared" si="51"/>
        <v>0</v>
      </c>
      <c r="AH129" s="18">
        <f t="shared" si="52"/>
        <v>1</v>
      </c>
      <c r="AI129" s="18"/>
      <c r="AJ129" s="18"/>
      <c r="AK129" s="18"/>
      <c r="AL129" s="18"/>
      <c r="AM129" s="15">
        <f t="shared" si="54"/>
        <v>0</v>
      </c>
      <c r="AN129" s="15">
        <v>1</v>
      </c>
      <c r="AO129" s="7">
        <v>10</v>
      </c>
      <c r="AP129" s="7">
        <f t="shared" si="53"/>
        <v>10</v>
      </c>
    </row>
    <row r="130" spans="1:42" x14ac:dyDescent="0.25">
      <c r="B130" s="112" t="s">
        <v>65</v>
      </c>
      <c r="C130" s="112"/>
      <c r="D130" s="112"/>
      <c r="E130" s="112"/>
      <c r="F130" s="112"/>
      <c r="G130" s="112"/>
      <c r="H130" s="112"/>
      <c r="I130" s="100"/>
      <c r="J130" s="100"/>
      <c r="K130" s="100"/>
      <c r="N130" s="6" t="str">
        <f t="shared" si="44"/>
        <v/>
      </c>
      <c r="P130" s="89" t="str">
        <f t="shared" si="45"/>
        <v/>
      </c>
      <c r="Q130" s="89" t="str">
        <f t="shared" si="46"/>
        <v/>
      </c>
      <c r="R130" s="86" t="s">
        <v>187</v>
      </c>
      <c r="S130" s="18" t="s">
        <v>12</v>
      </c>
      <c r="T130" s="18"/>
      <c r="U130" s="21"/>
      <c r="V130" s="21"/>
      <c r="W130" s="21"/>
      <c r="X130" s="21"/>
      <c r="Y130" s="15">
        <f t="shared" si="47"/>
        <v>0</v>
      </c>
      <c r="Z130" s="19">
        <f t="shared" si="48"/>
        <v>0</v>
      </c>
      <c r="AA130" s="19">
        <f t="shared" si="49"/>
        <v>0</v>
      </c>
      <c r="AB130" s="19"/>
      <c r="AC130" s="19"/>
      <c r="AD130" s="19"/>
      <c r="AE130" s="19"/>
      <c r="AF130" s="19">
        <f t="shared" si="50"/>
        <v>0</v>
      </c>
      <c r="AG130" s="18">
        <f t="shared" si="51"/>
        <v>1</v>
      </c>
      <c r="AH130" s="18">
        <f t="shared" si="52"/>
        <v>0</v>
      </c>
      <c r="AI130" s="18"/>
      <c r="AJ130" s="18"/>
      <c r="AK130" s="18"/>
      <c r="AL130" s="18"/>
      <c r="AM130" s="15">
        <f t="shared" si="54"/>
        <v>0</v>
      </c>
      <c r="AN130" s="15">
        <v>1</v>
      </c>
      <c r="AO130" s="7">
        <v>10</v>
      </c>
      <c r="AP130" s="7">
        <f t="shared" si="53"/>
        <v>10</v>
      </c>
    </row>
    <row r="131" spans="1:42" x14ac:dyDescent="0.25">
      <c r="B131" s="112" t="s">
        <v>66</v>
      </c>
      <c r="C131" s="112"/>
      <c r="D131" s="112"/>
      <c r="E131" s="112"/>
      <c r="F131" s="112"/>
      <c r="G131" s="112"/>
      <c r="H131" s="112"/>
      <c r="I131" s="100"/>
      <c r="J131" s="100"/>
      <c r="K131" s="100"/>
      <c r="N131" s="6" t="str">
        <f t="shared" si="44"/>
        <v/>
      </c>
      <c r="P131" s="89" t="str">
        <f t="shared" si="45"/>
        <v/>
      </c>
      <c r="Q131" s="89" t="str">
        <f t="shared" si="46"/>
        <v/>
      </c>
      <c r="R131" s="86" t="s">
        <v>187</v>
      </c>
      <c r="S131" s="18" t="s">
        <v>12</v>
      </c>
      <c r="T131" s="18"/>
      <c r="U131" s="21"/>
      <c r="V131" s="21"/>
      <c r="W131" s="21"/>
      <c r="X131" s="21"/>
      <c r="Y131" s="15">
        <f t="shared" si="47"/>
        <v>0</v>
      </c>
      <c r="Z131" s="19">
        <f t="shared" si="48"/>
        <v>0</v>
      </c>
      <c r="AA131" s="19">
        <f t="shared" si="49"/>
        <v>0</v>
      </c>
      <c r="AB131" s="19"/>
      <c r="AC131" s="19"/>
      <c r="AD131" s="19"/>
      <c r="AE131" s="19"/>
      <c r="AF131" s="19">
        <f t="shared" si="50"/>
        <v>0</v>
      </c>
      <c r="AG131" s="18">
        <f t="shared" si="51"/>
        <v>1</v>
      </c>
      <c r="AH131" s="18">
        <f t="shared" si="52"/>
        <v>0</v>
      </c>
      <c r="AI131" s="18"/>
      <c r="AJ131" s="18"/>
      <c r="AK131" s="18"/>
      <c r="AL131" s="18"/>
      <c r="AM131" s="15">
        <f t="shared" si="54"/>
        <v>0</v>
      </c>
      <c r="AN131" s="15">
        <v>1</v>
      </c>
      <c r="AO131" s="7">
        <v>10</v>
      </c>
      <c r="AP131" s="7">
        <f t="shared" si="53"/>
        <v>10</v>
      </c>
    </row>
    <row r="132" spans="1:42" x14ac:dyDescent="0.25">
      <c r="B132" s="112" t="s">
        <v>67</v>
      </c>
      <c r="C132" s="112"/>
      <c r="D132" s="112"/>
      <c r="E132" s="112"/>
      <c r="F132" s="112"/>
      <c r="G132" s="112"/>
      <c r="H132" s="112"/>
      <c r="I132" s="100"/>
      <c r="J132" s="100"/>
      <c r="K132" s="100"/>
      <c r="N132" s="6" t="str">
        <f t="shared" si="44"/>
        <v/>
      </c>
      <c r="P132" s="89" t="str">
        <f t="shared" si="45"/>
        <v/>
      </c>
      <c r="Q132" s="89" t="str">
        <f t="shared" si="46"/>
        <v/>
      </c>
      <c r="R132" s="86" t="s">
        <v>187</v>
      </c>
      <c r="S132" s="18" t="s">
        <v>12</v>
      </c>
      <c r="T132" s="18"/>
      <c r="U132" s="21"/>
      <c r="V132" s="21"/>
      <c r="W132" s="21"/>
      <c r="X132" s="21"/>
      <c r="Y132" s="15">
        <f t="shared" si="47"/>
        <v>0</v>
      </c>
      <c r="Z132" s="19">
        <f t="shared" si="48"/>
        <v>0</v>
      </c>
      <c r="AA132" s="19">
        <f t="shared" si="49"/>
        <v>0</v>
      </c>
      <c r="AB132" s="19"/>
      <c r="AC132" s="19"/>
      <c r="AD132" s="19"/>
      <c r="AE132" s="19"/>
      <c r="AF132" s="19">
        <f t="shared" si="50"/>
        <v>0</v>
      </c>
      <c r="AG132" s="18">
        <f t="shared" si="51"/>
        <v>1</v>
      </c>
      <c r="AH132" s="18">
        <f t="shared" si="52"/>
        <v>0</v>
      </c>
      <c r="AI132" s="18"/>
      <c r="AJ132" s="18"/>
      <c r="AK132" s="18"/>
      <c r="AL132" s="18"/>
      <c r="AM132" s="15">
        <f t="shared" si="54"/>
        <v>0</v>
      </c>
      <c r="AN132" s="15">
        <v>1</v>
      </c>
      <c r="AO132" s="7">
        <v>10</v>
      </c>
      <c r="AP132" s="7">
        <f t="shared" si="53"/>
        <v>10</v>
      </c>
    </row>
    <row r="133" spans="1:42" x14ac:dyDescent="0.25">
      <c r="B133" s="112" t="s">
        <v>28</v>
      </c>
      <c r="C133" s="112"/>
      <c r="D133" s="112"/>
      <c r="E133" s="112"/>
      <c r="F133" s="112"/>
      <c r="G133" s="112"/>
      <c r="H133" s="112"/>
      <c r="I133" s="100"/>
      <c r="J133" s="100"/>
      <c r="K133" s="100"/>
      <c r="N133" s="6" t="str">
        <f t="shared" si="44"/>
        <v/>
      </c>
      <c r="P133" s="89" t="str">
        <f t="shared" si="45"/>
        <v/>
      </c>
      <c r="Q133" s="89" t="str">
        <f t="shared" si="46"/>
        <v/>
      </c>
      <c r="R133" s="86" t="s">
        <v>187</v>
      </c>
      <c r="S133" s="18"/>
      <c r="T133" s="18" t="s">
        <v>12</v>
      </c>
      <c r="U133" s="21"/>
      <c r="V133" s="21"/>
      <c r="W133" s="21"/>
      <c r="X133" s="21"/>
      <c r="Y133" s="15">
        <f t="shared" si="47"/>
        <v>0</v>
      </c>
      <c r="Z133" s="19">
        <f t="shared" si="48"/>
        <v>0</v>
      </c>
      <c r="AA133" s="19">
        <f t="shared" si="49"/>
        <v>0</v>
      </c>
      <c r="AB133" s="19"/>
      <c r="AC133" s="19"/>
      <c r="AD133" s="19"/>
      <c r="AE133" s="19"/>
      <c r="AF133" s="19">
        <f t="shared" si="50"/>
        <v>0</v>
      </c>
      <c r="AG133" s="18">
        <f t="shared" si="51"/>
        <v>0</v>
      </c>
      <c r="AH133" s="18">
        <f t="shared" si="52"/>
        <v>1</v>
      </c>
      <c r="AI133" s="18"/>
      <c r="AJ133" s="18"/>
      <c r="AK133" s="18"/>
      <c r="AL133" s="18"/>
      <c r="AM133" s="15">
        <f t="shared" si="54"/>
        <v>0</v>
      </c>
      <c r="AN133" s="15">
        <v>1</v>
      </c>
      <c r="AO133" s="7">
        <v>10</v>
      </c>
      <c r="AP133" s="7">
        <f t="shared" si="53"/>
        <v>10</v>
      </c>
    </row>
    <row r="134" spans="1:42" x14ac:dyDescent="0.25">
      <c r="B134" s="112" t="s">
        <v>68</v>
      </c>
      <c r="C134" s="112"/>
      <c r="D134" s="112"/>
      <c r="E134" s="112"/>
      <c r="F134" s="112"/>
      <c r="G134" s="112"/>
      <c r="H134" s="112"/>
      <c r="I134" s="100"/>
      <c r="J134" s="100"/>
      <c r="K134" s="100"/>
      <c r="N134" s="6" t="str">
        <f t="shared" si="44"/>
        <v/>
      </c>
      <c r="P134" s="89" t="str">
        <f t="shared" si="45"/>
        <v/>
      </c>
      <c r="Q134" s="89" t="str">
        <f t="shared" si="46"/>
        <v/>
      </c>
      <c r="R134" s="86" t="s">
        <v>187</v>
      </c>
      <c r="S134" s="18" t="s">
        <v>12</v>
      </c>
      <c r="T134" s="18"/>
      <c r="U134" s="21"/>
      <c r="V134" s="21"/>
      <c r="W134" s="21"/>
      <c r="X134" s="21"/>
      <c r="Y134" s="15">
        <f t="shared" si="47"/>
        <v>0</v>
      </c>
      <c r="Z134" s="19">
        <f t="shared" si="48"/>
        <v>0</v>
      </c>
      <c r="AA134" s="19">
        <f t="shared" si="49"/>
        <v>0</v>
      </c>
      <c r="AB134" s="19"/>
      <c r="AC134" s="19"/>
      <c r="AD134" s="19"/>
      <c r="AE134" s="19"/>
      <c r="AF134" s="19">
        <f t="shared" si="50"/>
        <v>0</v>
      </c>
      <c r="AG134" s="18">
        <f t="shared" si="51"/>
        <v>1</v>
      </c>
      <c r="AH134" s="18">
        <f t="shared" si="52"/>
        <v>0</v>
      </c>
      <c r="AI134" s="18"/>
      <c r="AJ134" s="18"/>
      <c r="AK134" s="18"/>
      <c r="AL134" s="18"/>
      <c r="AM134" s="15">
        <f t="shared" si="54"/>
        <v>0</v>
      </c>
      <c r="AN134" s="15">
        <v>1</v>
      </c>
      <c r="AO134" s="7">
        <v>10</v>
      </c>
      <c r="AP134" s="7">
        <f t="shared" si="53"/>
        <v>10</v>
      </c>
    </row>
    <row r="135" spans="1:42" x14ac:dyDescent="0.25">
      <c r="B135" s="112" t="s">
        <v>69</v>
      </c>
      <c r="C135" s="112"/>
      <c r="D135" s="112"/>
      <c r="E135" s="112"/>
      <c r="F135" s="112"/>
      <c r="G135" s="112"/>
      <c r="H135" s="112"/>
      <c r="I135" s="100"/>
      <c r="J135" s="100"/>
      <c r="K135" s="100"/>
      <c r="N135" s="6" t="str">
        <f t="shared" si="44"/>
        <v/>
      </c>
      <c r="P135" s="89" t="str">
        <f t="shared" si="45"/>
        <v/>
      </c>
      <c r="Q135" s="89" t="str">
        <f t="shared" si="46"/>
        <v/>
      </c>
      <c r="R135" s="86" t="s">
        <v>187</v>
      </c>
      <c r="S135" s="18" t="s">
        <v>12</v>
      </c>
      <c r="T135" s="18"/>
      <c r="U135" s="21"/>
      <c r="V135" s="21"/>
      <c r="W135" s="21"/>
      <c r="X135" s="21"/>
      <c r="Y135" s="15">
        <f t="shared" si="47"/>
        <v>0</v>
      </c>
      <c r="Z135" s="19">
        <f t="shared" si="48"/>
        <v>0</v>
      </c>
      <c r="AA135" s="19">
        <f t="shared" si="49"/>
        <v>0</v>
      </c>
      <c r="AB135" s="19"/>
      <c r="AC135" s="19"/>
      <c r="AD135" s="19"/>
      <c r="AE135" s="19"/>
      <c r="AF135" s="19">
        <f t="shared" si="50"/>
        <v>0</v>
      </c>
      <c r="AG135" s="18">
        <f t="shared" si="51"/>
        <v>1</v>
      </c>
      <c r="AH135" s="18">
        <f t="shared" si="52"/>
        <v>0</v>
      </c>
      <c r="AI135" s="18"/>
      <c r="AJ135" s="18"/>
      <c r="AK135" s="18"/>
      <c r="AL135" s="18"/>
      <c r="AM135" s="15">
        <f t="shared" si="54"/>
        <v>0</v>
      </c>
      <c r="AN135" s="15">
        <v>1</v>
      </c>
      <c r="AO135" s="7">
        <v>10</v>
      </c>
      <c r="AP135" s="7">
        <f t="shared" si="53"/>
        <v>10</v>
      </c>
    </row>
    <row r="136" spans="1:42" ht="15.75" thickBot="1" x14ac:dyDescent="0.3">
      <c r="A136" s="40"/>
      <c r="B136" s="135"/>
      <c r="C136" s="135"/>
      <c r="D136" s="135"/>
      <c r="E136" s="135"/>
      <c r="F136" s="135"/>
      <c r="G136" s="135"/>
      <c r="H136" s="135"/>
      <c r="I136" s="41"/>
      <c r="J136" s="41"/>
      <c r="K136" s="41"/>
      <c r="L136" s="41"/>
      <c r="M136" s="41"/>
      <c r="N136" s="41"/>
      <c r="O136" s="41"/>
      <c r="P136" s="94"/>
      <c r="Q136" s="95"/>
      <c r="R136" s="91" t="s">
        <v>187</v>
      </c>
      <c r="S136" s="57"/>
      <c r="T136" s="57"/>
      <c r="U136" s="57"/>
      <c r="V136" s="57"/>
      <c r="W136" s="57"/>
      <c r="X136" s="57"/>
      <c r="Y136" s="55"/>
      <c r="Z136" s="58"/>
      <c r="AA136" s="58"/>
      <c r="AB136" s="58"/>
      <c r="AC136" s="58"/>
      <c r="AD136" s="58"/>
      <c r="AE136" s="58"/>
      <c r="AF136" s="58"/>
      <c r="AG136" s="57"/>
      <c r="AH136" s="57"/>
      <c r="AI136" s="57"/>
      <c r="AJ136" s="57"/>
      <c r="AK136" s="57"/>
      <c r="AL136" s="57"/>
      <c r="AM136" s="55"/>
      <c r="AN136" s="55"/>
    </row>
    <row r="137" spans="1:42" x14ac:dyDescent="0.25">
      <c r="B137" s="112"/>
      <c r="C137" s="112"/>
      <c r="D137" s="112"/>
      <c r="E137" s="112"/>
      <c r="F137" s="112"/>
      <c r="G137" s="112"/>
      <c r="H137" s="112"/>
      <c r="I137" s="1"/>
      <c r="J137" s="1"/>
      <c r="K137" s="1"/>
      <c r="L137" s="1"/>
      <c r="M137" s="1"/>
      <c r="N137" s="1"/>
      <c r="O137" s="1"/>
      <c r="P137" s="92"/>
      <c r="Q137" s="93"/>
      <c r="R137" s="86" t="s">
        <v>187</v>
      </c>
    </row>
    <row r="138" spans="1:42" ht="29.25" customHeight="1" x14ac:dyDescent="0.25">
      <c r="B138" s="117" t="s">
        <v>113</v>
      </c>
      <c r="C138" s="117"/>
      <c r="D138" s="117"/>
      <c r="E138" s="117"/>
      <c r="F138" s="117"/>
      <c r="G138" s="117"/>
      <c r="H138" s="117"/>
      <c r="I138" s="9" t="s">
        <v>96</v>
      </c>
      <c r="J138" s="25" t="s">
        <v>97</v>
      </c>
      <c r="K138" s="11" t="s">
        <v>21</v>
      </c>
      <c r="R138" s="86" t="s">
        <v>187</v>
      </c>
      <c r="S138" s="10" t="str">
        <f>I138</f>
        <v>Richtig</v>
      </c>
      <c r="T138" s="10" t="str">
        <f>J138</f>
        <v>Falsch</v>
      </c>
      <c r="U138" s="10"/>
      <c r="V138" s="10"/>
      <c r="W138" s="10"/>
      <c r="X138" s="10"/>
      <c r="AM138" s="15">
        <f>COUNTIF(AM139:AM145,1)</f>
        <v>0</v>
      </c>
      <c r="AN138" s="15">
        <f>SUM(AN139:AN145)</f>
        <v>6</v>
      </c>
      <c r="AO138" s="77"/>
      <c r="AP138" s="77"/>
    </row>
    <row r="139" spans="1:42" x14ac:dyDescent="0.25">
      <c r="B139" s="112" t="s">
        <v>191</v>
      </c>
      <c r="C139" s="112"/>
      <c r="D139" s="112"/>
      <c r="E139" s="112"/>
      <c r="F139" s="112"/>
      <c r="G139" s="112"/>
      <c r="H139" s="112"/>
      <c r="I139" s="100"/>
      <c r="J139" s="100"/>
      <c r="K139" s="100"/>
      <c r="N139" s="6" t="str">
        <f t="shared" ref="N139:N144" si="55">IF(P139&lt;&gt;"",P139,"")&amp;IF(Q139&lt;&gt;"",Q139,"")</f>
        <v/>
      </c>
      <c r="P139" s="89" t="str">
        <f t="shared" ref="P139:P144" si="56">IF(AM139=1,"Ihre Antwort ist korrekt :-)",IF(AM139=-1,"Die Antwort ist nicht korrekt",IF(AM139=99,"Weiss nicht","")))</f>
        <v/>
      </c>
      <c r="Q139" s="89" t="str">
        <f t="shared" ref="Q139:Q144" si="57">IF(Y139&gt;1,"Bitte nur eine Antwort",IF(AND($AM$2=1,Y139=0),"Antwort fehlt",""))</f>
        <v/>
      </c>
      <c r="R139" s="86" t="s">
        <v>187</v>
      </c>
      <c r="S139" s="18"/>
      <c r="T139" s="18" t="s">
        <v>12</v>
      </c>
      <c r="U139" s="21"/>
      <c r="V139" s="21"/>
      <c r="W139" s="21"/>
      <c r="X139" s="21"/>
      <c r="Y139" s="15">
        <f t="shared" ref="Y139:Y144" si="58">SUM(Z139:AF139)</f>
        <v>0</v>
      </c>
      <c r="Z139" s="19">
        <f t="shared" ref="Z139:AA144" si="59">LEN(TRIM(I139))</f>
        <v>0</v>
      </c>
      <c r="AA139" s="19">
        <f t="shared" si="59"/>
        <v>0</v>
      </c>
      <c r="AB139" s="19"/>
      <c r="AC139" s="19"/>
      <c r="AD139" s="19"/>
      <c r="AE139" s="19"/>
      <c r="AF139" s="19">
        <f t="shared" ref="AF139:AF144" si="60">LEN(TRIM(K139))</f>
        <v>0</v>
      </c>
      <c r="AG139" s="18">
        <f t="shared" ref="AG139:AH144" si="61">LEN(TRIM(S139))</f>
        <v>0</v>
      </c>
      <c r="AH139" s="18">
        <f t="shared" si="61"/>
        <v>1</v>
      </c>
      <c r="AI139" s="18"/>
      <c r="AJ139" s="18"/>
      <c r="AK139" s="18"/>
      <c r="AL139" s="18"/>
      <c r="AM139" s="15">
        <f>IF(AND($AM$2=1,$Y$2=1),IF(AND(Z139=AG139,AA139=AH139,AB139=AI139,AC139=AJ139,AD139=AK139,AE139=AL139),1,IF($AF139=1,99,-1)),0)</f>
        <v>0</v>
      </c>
      <c r="AN139" s="15">
        <v>1</v>
      </c>
      <c r="AO139" s="7">
        <v>11</v>
      </c>
      <c r="AP139" s="7">
        <f t="shared" ref="AP139:AP144" si="62">IF(Y139=0,AO139,"")</f>
        <v>11</v>
      </c>
    </row>
    <row r="140" spans="1:42" x14ac:dyDescent="0.25">
      <c r="B140" s="112" t="s">
        <v>70</v>
      </c>
      <c r="C140" s="112"/>
      <c r="D140" s="112"/>
      <c r="E140" s="112"/>
      <c r="F140" s="112"/>
      <c r="G140" s="112"/>
      <c r="H140" s="112"/>
      <c r="I140" s="100"/>
      <c r="J140" s="100"/>
      <c r="K140" s="100"/>
      <c r="N140" s="6" t="str">
        <f t="shared" si="55"/>
        <v/>
      </c>
      <c r="P140" s="89" t="str">
        <f t="shared" si="56"/>
        <v/>
      </c>
      <c r="Q140" s="89" t="str">
        <f t="shared" si="57"/>
        <v/>
      </c>
      <c r="R140" s="86" t="s">
        <v>187</v>
      </c>
      <c r="S140" s="18"/>
      <c r="T140" s="18" t="s">
        <v>12</v>
      </c>
      <c r="U140" s="21"/>
      <c r="V140" s="21"/>
      <c r="W140" s="21"/>
      <c r="X140" s="21"/>
      <c r="Y140" s="15">
        <f t="shared" si="58"/>
        <v>0</v>
      </c>
      <c r="Z140" s="19">
        <f t="shared" si="59"/>
        <v>0</v>
      </c>
      <c r="AA140" s="19">
        <f t="shared" si="59"/>
        <v>0</v>
      </c>
      <c r="AB140" s="19"/>
      <c r="AC140" s="19"/>
      <c r="AD140" s="19"/>
      <c r="AE140" s="19"/>
      <c r="AF140" s="19">
        <f t="shared" si="60"/>
        <v>0</v>
      </c>
      <c r="AG140" s="18">
        <f t="shared" si="61"/>
        <v>0</v>
      </c>
      <c r="AH140" s="18">
        <f t="shared" si="61"/>
        <v>1</v>
      </c>
      <c r="AI140" s="18"/>
      <c r="AJ140" s="18"/>
      <c r="AK140" s="18"/>
      <c r="AL140" s="18"/>
      <c r="AM140" s="15">
        <f t="shared" ref="AM140:AM144" si="63">IF(AND($AM$2=1,$Y$2=1),IF(AND(Z140=AG140,AA140=AH140,AB140=AI140,AC140=AJ140,AD140=AK140,AE140=AL140),1,IF($AF140=1,99,-1)),0)</f>
        <v>0</v>
      </c>
      <c r="AN140" s="15">
        <v>1</v>
      </c>
      <c r="AO140" s="7">
        <v>11</v>
      </c>
      <c r="AP140" s="7">
        <f t="shared" si="62"/>
        <v>11</v>
      </c>
    </row>
    <row r="141" spans="1:42" x14ac:dyDescent="0.25">
      <c r="B141" s="112" t="s">
        <v>72</v>
      </c>
      <c r="C141" s="112"/>
      <c r="D141" s="112"/>
      <c r="E141" s="112"/>
      <c r="F141" s="112"/>
      <c r="G141" s="112"/>
      <c r="H141" s="112"/>
      <c r="I141" s="100"/>
      <c r="J141" s="100"/>
      <c r="K141" s="100"/>
      <c r="N141" s="6" t="str">
        <f t="shared" si="55"/>
        <v/>
      </c>
      <c r="P141" s="89" t="str">
        <f t="shared" si="56"/>
        <v/>
      </c>
      <c r="Q141" s="89" t="str">
        <f t="shared" si="57"/>
        <v/>
      </c>
      <c r="R141" s="86" t="s">
        <v>187</v>
      </c>
      <c r="S141" s="18" t="s">
        <v>12</v>
      </c>
      <c r="T141" s="18"/>
      <c r="U141" s="21"/>
      <c r="V141" s="21"/>
      <c r="W141" s="21"/>
      <c r="X141" s="21"/>
      <c r="Y141" s="15">
        <f t="shared" si="58"/>
        <v>0</v>
      </c>
      <c r="Z141" s="19">
        <f t="shared" si="59"/>
        <v>0</v>
      </c>
      <c r="AA141" s="19">
        <f t="shared" si="59"/>
        <v>0</v>
      </c>
      <c r="AB141" s="19"/>
      <c r="AC141" s="19"/>
      <c r="AD141" s="19"/>
      <c r="AE141" s="19"/>
      <c r="AF141" s="19">
        <f t="shared" si="60"/>
        <v>0</v>
      </c>
      <c r="AG141" s="18">
        <f t="shared" si="61"/>
        <v>1</v>
      </c>
      <c r="AH141" s="18">
        <f t="shared" si="61"/>
        <v>0</v>
      </c>
      <c r="AI141" s="18"/>
      <c r="AJ141" s="18"/>
      <c r="AK141" s="18"/>
      <c r="AL141" s="18"/>
      <c r="AM141" s="15">
        <f t="shared" si="63"/>
        <v>0</v>
      </c>
      <c r="AN141" s="15">
        <v>1</v>
      </c>
      <c r="AO141" s="7">
        <v>11</v>
      </c>
      <c r="AP141" s="7">
        <f t="shared" si="62"/>
        <v>11</v>
      </c>
    </row>
    <row r="142" spans="1:42" x14ac:dyDescent="0.25">
      <c r="B142" s="112" t="s">
        <v>71</v>
      </c>
      <c r="C142" s="112"/>
      <c r="D142" s="112"/>
      <c r="E142" s="112"/>
      <c r="F142" s="112"/>
      <c r="G142" s="112"/>
      <c r="H142" s="112"/>
      <c r="I142" s="100"/>
      <c r="J142" s="100"/>
      <c r="K142" s="100"/>
      <c r="N142" s="6" t="str">
        <f t="shared" si="55"/>
        <v/>
      </c>
      <c r="P142" s="89" t="str">
        <f t="shared" si="56"/>
        <v/>
      </c>
      <c r="Q142" s="89" t="str">
        <f t="shared" si="57"/>
        <v/>
      </c>
      <c r="R142" s="86" t="s">
        <v>187</v>
      </c>
      <c r="S142" s="18"/>
      <c r="T142" s="18" t="s">
        <v>12</v>
      </c>
      <c r="U142" s="21"/>
      <c r="V142" s="21"/>
      <c r="W142" s="21"/>
      <c r="X142" s="21"/>
      <c r="Y142" s="15">
        <f t="shared" si="58"/>
        <v>0</v>
      </c>
      <c r="Z142" s="19">
        <f t="shared" si="59"/>
        <v>0</v>
      </c>
      <c r="AA142" s="19">
        <f t="shared" si="59"/>
        <v>0</v>
      </c>
      <c r="AB142" s="19"/>
      <c r="AC142" s="19"/>
      <c r="AD142" s="19"/>
      <c r="AE142" s="19"/>
      <c r="AF142" s="19">
        <f t="shared" si="60"/>
        <v>0</v>
      </c>
      <c r="AG142" s="18">
        <f t="shared" si="61"/>
        <v>0</v>
      </c>
      <c r="AH142" s="18">
        <f t="shared" si="61"/>
        <v>1</v>
      </c>
      <c r="AI142" s="18"/>
      <c r="AJ142" s="18"/>
      <c r="AK142" s="18"/>
      <c r="AL142" s="18"/>
      <c r="AM142" s="15">
        <f t="shared" si="63"/>
        <v>0</v>
      </c>
      <c r="AN142" s="15">
        <v>1</v>
      </c>
      <c r="AO142" s="7">
        <v>11</v>
      </c>
      <c r="AP142" s="7">
        <f t="shared" si="62"/>
        <v>11</v>
      </c>
    </row>
    <row r="143" spans="1:42" x14ac:dyDescent="0.25">
      <c r="B143" s="112" t="s">
        <v>192</v>
      </c>
      <c r="C143" s="112"/>
      <c r="D143" s="112"/>
      <c r="E143" s="112"/>
      <c r="F143" s="112"/>
      <c r="G143" s="112"/>
      <c r="H143" s="112"/>
      <c r="I143" s="100"/>
      <c r="J143" s="100"/>
      <c r="K143" s="100"/>
      <c r="N143" s="6" t="str">
        <f t="shared" si="55"/>
        <v/>
      </c>
      <c r="P143" s="89" t="str">
        <f t="shared" si="56"/>
        <v/>
      </c>
      <c r="Q143" s="89" t="str">
        <f t="shared" si="57"/>
        <v/>
      </c>
      <c r="R143" s="86" t="s">
        <v>187</v>
      </c>
      <c r="S143" s="18" t="s">
        <v>12</v>
      </c>
      <c r="T143" s="18"/>
      <c r="U143" s="21"/>
      <c r="V143" s="21"/>
      <c r="W143" s="21"/>
      <c r="X143" s="21"/>
      <c r="Y143" s="15">
        <f t="shared" si="58"/>
        <v>0</v>
      </c>
      <c r="Z143" s="19">
        <f t="shared" si="59"/>
        <v>0</v>
      </c>
      <c r="AA143" s="19">
        <f t="shared" si="59"/>
        <v>0</v>
      </c>
      <c r="AB143" s="19"/>
      <c r="AC143" s="19"/>
      <c r="AD143" s="19"/>
      <c r="AE143" s="19"/>
      <c r="AF143" s="19">
        <f t="shared" si="60"/>
        <v>0</v>
      </c>
      <c r="AG143" s="18">
        <f t="shared" si="61"/>
        <v>1</v>
      </c>
      <c r="AH143" s="18">
        <f t="shared" si="61"/>
        <v>0</v>
      </c>
      <c r="AI143" s="18"/>
      <c r="AJ143" s="18"/>
      <c r="AK143" s="18"/>
      <c r="AL143" s="18"/>
      <c r="AM143" s="15">
        <f t="shared" si="63"/>
        <v>0</v>
      </c>
      <c r="AN143" s="15">
        <v>1</v>
      </c>
      <c r="AO143" s="7">
        <v>11</v>
      </c>
      <c r="AP143" s="7">
        <f t="shared" si="62"/>
        <v>11</v>
      </c>
    </row>
    <row r="144" spans="1:42" x14ac:dyDescent="0.25">
      <c r="B144" s="112" t="s">
        <v>193</v>
      </c>
      <c r="C144" s="112"/>
      <c r="D144" s="112"/>
      <c r="E144" s="112"/>
      <c r="F144" s="112"/>
      <c r="G144" s="112"/>
      <c r="H144" s="112"/>
      <c r="I144" s="100"/>
      <c r="J144" s="100"/>
      <c r="K144" s="100"/>
      <c r="N144" s="6" t="str">
        <f t="shared" si="55"/>
        <v/>
      </c>
      <c r="P144" s="89" t="str">
        <f t="shared" si="56"/>
        <v/>
      </c>
      <c r="Q144" s="89" t="str">
        <f t="shared" si="57"/>
        <v/>
      </c>
      <c r="R144" s="86" t="s">
        <v>187</v>
      </c>
      <c r="S144" s="18" t="s">
        <v>12</v>
      </c>
      <c r="T144" s="18"/>
      <c r="U144" s="21"/>
      <c r="V144" s="21"/>
      <c r="W144" s="21"/>
      <c r="X144" s="21"/>
      <c r="Y144" s="15">
        <f t="shared" si="58"/>
        <v>0</v>
      </c>
      <c r="Z144" s="19">
        <f t="shared" si="59"/>
        <v>0</v>
      </c>
      <c r="AA144" s="19">
        <f t="shared" si="59"/>
        <v>0</v>
      </c>
      <c r="AB144" s="19"/>
      <c r="AC144" s="19"/>
      <c r="AD144" s="19"/>
      <c r="AE144" s="19"/>
      <c r="AF144" s="19">
        <f t="shared" si="60"/>
        <v>0</v>
      </c>
      <c r="AG144" s="18">
        <f t="shared" si="61"/>
        <v>1</v>
      </c>
      <c r="AH144" s="18">
        <f t="shared" si="61"/>
        <v>0</v>
      </c>
      <c r="AI144" s="18"/>
      <c r="AJ144" s="18"/>
      <c r="AK144" s="18"/>
      <c r="AL144" s="18"/>
      <c r="AM144" s="15">
        <f t="shared" si="63"/>
        <v>0</v>
      </c>
      <c r="AN144" s="15">
        <v>1</v>
      </c>
      <c r="AO144" s="7">
        <v>11</v>
      </c>
      <c r="AP144" s="7">
        <f t="shared" si="62"/>
        <v>11</v>
      </c>
    </row>
    <row r="145" spans="1:42" ht="15.75" thickBot="1" x14ac:dyDescent="0.3">
      <c r="A145" s="40"/>
      <c r="B145" s="135"/>
      <c r="C145" s="135"/>
      <c r="D145" s="135"/>
      <c r="E145" s="135"/>
      <c r="F145" s="135"/>
      <c r="G145" s="135"/>
      <c r="H145" s="135"/>
      <c r="I145" s="41"/>
      <c r="J145" s="41"/>
      <c r="K145" s="41"/>
      <c r="L145" s="41"/>
      <c r="M145" s="41"/>
      <c r="N145" s="41"/>
      <c r="O145" s="41"/>
      <c r="P145" s="94"/>
      <c r="Q145" s="95"/>
      <c r="R145" s="91" t="s">
        <v>187</v>
      </c>
      <c r="S145" s="57"/>
      <c r="T145" s="57"/>
      <c r="U145" s="57"/>
      <c r="V145" s="57"/>
      <c r="W145" s="57"/>
      <c r="X145" s="57"/>
      <c r="Y145" s="55"/>
      <c r="Z145" s="58"/>
      <c r="AA145" s="58"/>
      <c r="AB145" s="58"/>
      <c r="AC145" s="58"/>
      <c r="AD145" s="58"/>
      <c r="AE145" s="58"/>
      <c r="AF145" s="58"/>
      <c r="AG145" s="57"/>
      <c r="AH145" s="57"/>
      <c r="AI145" s="57"/>
      <c r="AJ145" s="57"/>
      <c r="AK145" s="57"/>
      <c r="AL145" s="57"/>
      <c r="AM145" s="55"/>
      <c r="AN145" s="55"/>
    </row>
    <row r="146" spans="1:42" x14ac:dyDescent="0.25">
      <c r="B146" s="112"/>
      <c r="C146" s="112"/>
      <c r="D146" s="112"/>
      <c r="E146" s="112"/>
      <c r="F146" s="112"/>
      <c r="G146" s="112"/>
      <c r="H146" s="112"/>
      <c r="I146" s="1"/>
      <c r="J146" s="1"/>
      <c r="K146" s="1"/>
      <c r="L146" s="1"/>
      <c r="M146" s="1"/>
      <c r="N146" s="1"/>
      <c r="O146" s="1"/>
      <c r="P146" s="92"/>
      <c r="Q146" s="93"/>
      <c r="R146" s="86" t="s">
        <v>187</v>
      </c>
    </row>
    <row r="147" spans="1:42" ht="23.25" customHeight="1" x14ac:dyDescent="0.25">
      <c r="B147" s="117" t="s">
        <v>104</v>
      </c>
      <c r="C147" s="117"/>
      <c r="D147" s="117"/>
      <c r="E147" s="117"/>
      <c r="F147" s="117"/>
      <c r="G147" s="117"/>
      <c r="H147" s="117"/>
      <c r="I147" s="1"/>
      <c r="J147" s="1"/>
      <c r="K147" s="1"/>
      <c r="L147" s="1"/>
      <c r="M147" s="1"/>
      <c r="N147" s="1"/>
      <c r="O147" s="1"/>
      <c r="P147" s="92"/>
      <c r="Q147" s="93"/>
      <c r="R147" s="86" t="s">
        <v>187</v>
      </c>
      <c r="AM147" s="15">
        <f>COUNTIF(AM148:AM157,1)</f>
        <v>0</v>
      </c>
      <c r="AN147" s="15">
        <f>SUM(AN148:AN157)</f>
        <v>3</v>
      </c>
      <c r="AO147" s="77"/>
      <c r="AP147" s="77"/>
    </row>
    <row r="148" spans="1:42" ht="15" customHeight="1" x14ac:dyDescent="0.25">
      <c r="B148" s="112" t="s">
        <v>105</v>
      </c>
      <c r="C148" s="112"/>
      <c r="D148" s="112"/>
      <c r="E148" s="112"/>
      <c r="F148" s="112"/>
      <c r="G148" s="112"/>
      <c r="H148" s="112"/>
      <c r="R148" s="86" t="s">
        <v>187</v>
      </c>
    </row>
    <row r="149" spans="1:42" ht="15" customHeight="1" x14ac:dyDescent="0.25">
      <c r="B149" s="112" t="s">
        <v>106</v>
      </c>
      <c r="C149" s="112"/>
      <c r="D149" s="112"/>
      <c r="E149" s="112"/>
      <c r="F149" s="112"/>
      <c r="G149" s="112"/>
      <c r="H149" s="34"/>
      <c r="I149" s="123" t="s">
        <v>107</v>
      </c>
      <c r="J149" s="124" t="s">
        <v>108</v>
      </c>
      <c r="K149" s="125" t="s">
        <v>21</v>
      </c>
      <c r="R149" s="86" t="s">
        <v>187</v>
      </c>
      <c r="S149" s="134" t="str">
        <f>I149</f>
        <v>be-schränkt</v>
      </c>
      <c r="T149" s="134" t="str">
        <f>J149</f>
        <v>unbe-schränkt</v>
      </c>
    </row>
    <row r="150" spans="1:42" ht="15" customHeight="1" x14ac:dyDescent="0.25">
      <c r="B150" s="34"/>
      <c r="C150" s="34"/>
      <c r="D150" s="34"/>
      <c r="E150" s="34"/>
      <c r="F150" s="34"/>
      <c r="G150" s="34"/>
      <c r="H150" s="34"/>
      <c r="I150" s="123"/>
      <c r="J150" s="124"/>
      <c r="K150" s="125"/>
      <c r="R150" s="86" t="s">
        <v>187</v>
      </c>
      <c r="S150" s="134"/>
      <c r="T150" s="134"/>
      <c r="U150" s="10"/>
      <c r="V150" s="10"/>
      <c r="W150" s="10"/>
      <c r="X150" s="10"/>
    </row>
    <row r="151" spans="1:42" x14ac:dyDescent="0.25">
      <c r="B151" s="112" t="s">
        <v>73</v>
      </c>
      <c r="C151" s="112"/>
      <c r="D151" s="112"/>
      <c r="E151" s="112"/>
      <c r="F151" s="112"/>
      <c r="G151" s="112"/>
      <c r="H151" s="112"/>
      <c r="I151" s="29"/>
      <c r="J151" s="30"/>
      <c r="K151" s="28"/>
      <c r="R151" s="86" t="s">
        <v>187</v>
      </c>
      <c r="S151" s="10"/>
      <c r="T151" s="10"/>
      <c r="U151" s="10"/>
      <c r="V151" s="10"/>
      <c r="W151" s="10"/>
      <c r="X151" s="10"/>
    </row>
    <row r="152" spans="1:42" x14ac:dyDescent="0.25">
      <c r="B152" s="112" t="s">
        <v>74</v>
      </c>
      <c r="C152" s="112"/>
      <c r="D152" s="112"/>
      <c r="E152" s="112"/>
      <c r="F152" s="112"/>
      <c r="G152" s="112"/>
      <c r="H152" s="112"/>
      <c r="I152" s="100"/>
      <c r="J152" s="100"/>
      <c r="K152" s="100"/>
      <c r="N152" s="6" t="str">
        <f t="shared" ref="N152" si="64">IF(P152&lt;&gt;"",P152,"")&amp;IF(Q152&lt;&gt;"",Q152,"")</f>
        <v/>
      </c>
      <c r="P152" s="89" t="str">
        <f>IF(AM152=1,"Ihre Antwort ist korrekt :-)",IF(AM152=-1,"Die Antwort ist nicht korrekt",IF(AM152=99,"Weiss nicht","")))</f>
        <v/>
      </c>
      <c r="Q152" s="89" t="str">
        <f>IF(Y152&gt;1,"Bitte nur eine Antwort",IF(AND($AM$2=1,Y152=0),"Antwort fehlt",""))</f>
        <v/>
      </c>
      <c r="R152" s="86" t="s">
        <v>187</v>
      </c>
      <c r="S152" s="18"/>
      <c r="T152" s="18" t="s">
        <v>12</v>
      </c>
      <c r="U152" s="21"/>
      <c r="V152" s="21"/>
      <c r="W152" s="21"/>
      <c r="X152" s="21"/>
      <c r="Y152" s="15">
        <f>SUM(Z152:AF152)</f>
        <v>0</v>
      </c>
      <c r="Z152" s="19">
        <f>LEN(TRIM(I152))</f>
        <v>0</v>
      </c>
      <c r="AA152" s="19">
        <f>LEN(TRIM(J152))</f>
        <v>0</v>
      </c>
      <c r="AB152" s="19"/>
      <c r="AC152" s="19"/>
      <c r="AD152" s="19"/>
      <c r="AE152" s="19"/>
      <c r="AF152" s="19">
        <f>LEN(TRIM(K152))</f>
        <v>0</v>
      </c>
      <c r="AG152" s="18">
        <f>LEN(TRIM(S152))</f>
        <v>0</v>
      </c>
      <c r="AH152" s="18">
        <f>LEN(TRIM(T152))</f>
        <v>1</v>
      </c>
      <c r="AI152" s="18"/>
      <c r="AJ152" s="18"/>
      <c r="AK152" s="18"/>
      <c r="AL152" s="18"/>
      <c r="AM152" s="15">
        <f>IF(AND($AM$2=1,$Y$2=1),IF(AND(Z152=AG152,AA152=AH152,AB152=AI152,AC152=AJ152,AD152=AK152,AE152=AL152),1,IF($AF152=1,99,-1)),0)</f>
        <v>0</v>
      </c>
      <c r="AN152" s="15">
        <v>1</v>
      </c>
      <c r="AO152" s="7">
        <v>12</v>
      </c>
      <c r="AP152" s="7">
        <f t="shared" ref="AP152" si="65">IF(Y152=0,AO152,"")</f>
        <v>12</v>
      </c>
    </row>
    <row r="153" spans="1:42" x14ac:dyDescent="0.25">
      <c r="B153" s="112" t="s">
        <v>75</v>
      </c>
      <c r="C153" s="112"/>
      <c r="D153" s="112"/>
      <c r="E153" s="112"/>
      <c r="F153" s="112"/>
      <c r="G153" s="112"/>
      <c r="H153" s="112"/>
      <c r="I153" s="3"/>
      <c r="J153" s="3"/>
      <c r="K153" s="3"/>
      <c r="M153" s="39"/>
      <c r="N153" s="39"/>
      <c r="O153" s="39"/>
      <c r="P153" s="89"/>
      <c r="Q153" s="89"/>
      <c r="R153" s="86" t="s">
        <v>187</v>
      </c>
      <c r="S153" s="21"/>
      <c r="T153" s="21"/>
      <c r="U153" s="21"/>
      <c r="V153" s="21"/>
      <c r="W153" s="21"/>
      <c r="X153" s="21"/>
      <c r="Y153" s="17"/>
      <c r="Z153" s="16"/>
      <c r="AA153" s="16"/>
      <c r="AB153" s="16"/>
      <c r="AC153" s="16"/>
      <c r="AD153" s="16"/>
      <c r="AE153" s="16"/>
      <c r="AF153" s="16"/>
      <c r="AG153" s="21"/>
      <c r="AH153" s="21"/>
      <c r="AI153" s="21"/>
      <c r="AJ153" s="21"/>
      <c r="AK153" s="21"/>
      <c r="AL153" s="21"/>
      <c r="AM153" s="17"/>
      <c r="AN153" s="17"/>
    </row>
    <row r="154" spans="1:42" x14ac:dyDescent="0.25">
      <c r="B154" s="112" t="s">
        <v>76</v>
      </c>
      <c r="C154" s="112"/>
      <c r="D154" s="112"/>
      <c r="E154" s="112"/>
      <c r="F154" s="112"/>
      <c r="G154" s="112"/>
      <c r="H154" s="112"/>
      <c r="I154" s="100"/>
      <c r="J154" s="100"/>
      <c r="K154" s="100"/>
      <c r="N154" s="6" t="str">
        <f t="shared" ref="N154" si="66">IF(P154&lt;&gt;"",P154,"")&amp;IF(Q154&lt;&gt;"",Q154,"")</f>
        <v/>
      </c>
      <c r="P154" s="89" t="str">
        <f>IF(AM154=1,"Ihre Antwort ist korrekt :-)",IF(AM154=-1,"Die Antwort ist nicht korrekt",IF(AM154=99,"Weiss nicht","")))</f>
        <v/>
      </c>
      <c r="Q154" s="89" t="str">
        <f>IF(Y154&gt;1,"Bitte nur eine Antwort",IF(AND($AM$2=1,Y154=0),"Antwort fehlt",""))</f>
        <v/>
      </c>
      <c r="R154" s="86" t="s">
        <v>187</v>
      </c>
      <c r="S154" s="18" t="s">
        <v>12</v>
      </c>
      <c r="T154" s="18"/>
      <c r="U154" s="21"/>
      <c r="V154" s="21"/>
      <c r="W154" s="21"/>
      <c r="X154" s="21"/>
      <c r="Y154" s="15">
        <f>SUM(Z154:AF154)</f>
        <v>0</v>
      </c>
      <c r="Z154" s="19">
        <f>LEN(TRIM(I154))</f>
        <v>0</v>
      </c>
      <c r="AA154" s="19">
        <f>LEN(TRIM(J154))</f>
        <v>0</v>
      </c>
      <c r="AB154" s="19"/>
      <c r="AC154" s="19"/>
      <c r="AD154" s="19"/>
      <c r="AE154" s="19"/>
      <c r="AF154" s="19">
        <f>LEN(TRIM(K154))</f>
        <v>0</v>
      </c>
      <c r="AG154" s="18">
        <f>LEN(TRIM(S154))</f>
        <v>1</v>
      </c>
      <c r="AH154" s="18">
        <f>LEN(TRIM(T154))</f>
        <v>0</v>
      </c>
      <c r="AI154" s="18"/>
      <c r="AJ154" s="18"/>
      <c r="AK154" s="18"/>
      <c r="AL154" s="18"/>
      <c r="AM154" s="15">
        <f>IF(AND($AM$2=1,$Y$2=1),IF(AND(Z154=AG154,AA154=AH154,AB154=AI154,AC154=AJ154,AD154=AK154,AE154=AL154),1,IF($AF154=1,99,-1)),0)</f>
        <v>0</v>
      </c>
      <c r="AN154" s="15">
        <v>1</v>
      </c>
      <c r="AO154" s="7">
        <v>12</v>
      </c>
      <c r="AP154" s="7">
        <f t="shared" ref="AP154" si="67">IF(Y154=0,AO154,"")</f>
        <v>12</v>
      </c>
    </row>
    <row r="155" spans="1:42" x14ac:dyDescent="0.25">
      <c r="B155" s="112" t="s">
        <v>77</v>
      </c>
      <c r="C155" s="112"/>
      <c r="D155" s="112"/>
      <c r="E155" s="112"/>
      <c r="F155" s="112"/>
      <c r="G155" s="112"/>
      <c r="H155" s="112"/>
      <c r="I155" s="3"/>
      <c r="J155" s="3"/>
      <c r="K155" s="3"/>
      <c r="M155" s="39"/>
      <c r="N155" s="39"/>
      <c r="O155" s="39"/>
      <c r="P155" s="89"/>
      <c r="Q155" s="89"/>
      <c r="R155" s="86" t="s">
        <v>187</v>
      </c>
      <c r="S155" s="21"/>
      <c r="T155" s="21"/>
      <c r="U155" s="21"/>
      <c r="V155" s="21"/>
      <c r="W155" s="21"/>
      <c r="X155" s="21"/>
      <c r="Y155" s="17"/>
      <c r="Z155" s="16"/>
      <c r="AA155" s="16"/>
      <c r="AB155" s="16"/>
      <c r="AC155" s="16"/>
      <c r="AD155" s="16"/>
      <c r="AE155" s="16"/>
      <c r="AF155" s="16"/>
      <c r="AG155" s="21"/>
      <c r="AH155" s="21"/>
      <c r="AI155" s="21"/>
      <c r="AJ155" s="21"/>
      <c r="AK155" s="21"/>
      <c r="AL155" s="21"/>
      <c r="AM155" s="17"/>
      <c r="AN155" s="17"/>
    </row>
    <row r="156" spans="1:42" x14ac:dyDescent="0.25">
      <c r="B156" s="112" t="s">
        <v>199</v>
      </c>
      <c r="C156" s="112"/>
      <c r="D156" s="112"/>
      <c r="E156" s="112"/>
      <c r="F156" s="112"/>
      <c r="G156" s="112"/>
      <c r="H156" s="112"/>
      <c r="I156" s="100"/>
      <c r="J156" s="100"/>
      <c r="K156" s="100"/>
      <c r="N156" s="6" t="str">
        <f t="shared" ref="N156" si="68">IF(P156&lt;&gt;"",P156,"")&amp;IF(Q156&lt;&gt;"",Q156,"")</f>
        <v/>
      </c>
      <c r="P156" s="89" t="str">
        <f>IF(AM156=1,"Ihre Antwort ist korrekt :-)",IF(AM156=-1,"Die Antwort ist nicht korrekt",IF(AM156=99,"Weiss nicht","")))</f>
        <v/>
      </c>
      <c r="Q156" s="89" t="str">
        <f>IF(Y156&gt;1,"Bitte nur eine Antwort",IF(AND($AM$2=1,Y156=0),"Antwort fehlt",""))</f>
        <v/>
      </c>
      <c r="R156" s="86" t="s">
        <v>187</v>
      </c>
      <c r="S156" s="18"/>
      <c r="T156" s="18" t="s">
        <v>12</v>
      </c>
      <c r="U156" s="21"/>
      <c r="V156" s="21"/>
      <c r="W156" s="21"/>
      <c r="X156" s="21"/>
      <c r="Y156" s="15">
        <f>SUM(Z156:AF156)</f>
        <v>0</v>
      </c>
      <c r="Z156" s="19">
        <f>LEN(TRIM(I156))</f>
        <v>0</v>
      </c>
      <c r="AA156" s="19">
        <f>LEN(TRIM(J156))</f>
        <v>0</v>
      </c>
      <c r="AB156" s="19"/>
      <c r="AC156" s="19"/>
      <c r="AD156" s="19"/>
      <c r="AE156" s="19"/>
      <c r="AF156" s="19">
        <f>LEN(TRIM(K156))</f>
        <v>0</v>
      </c>
      <c r="AG156" s="18">
        <f>LEN(TRIM(S156))</f>
        <v>0</v>
      </c>
      <c r="AH156" s="18">
        <f>LEN(TRIM(T156))</f>
        <v>1</v>
      </c>
      <c r="AI156" s="18"/>
      <c r="AJ156" s="18"/>
      <c r="AK156" s="18"/>
      <c r="AL156" s="18"/>
      <c r="AM156" s="15">
        <f>IF(AND($AM$2=1,$Y$2=1),IF(AND(Z156=AG156,AA156=AH156,AB156=AI156,AC156=AJ156,AD156=AK156,AE156=AL156),1,IF($AF156=1,99,-1)),0)</f>
        <v>0</v>
      </c>
      <c r="AN156" s="15">
        <v>1</v>
      </c>
      <c r="AO156" s="7">
        <v>12</v>
      </c>
      <c r="AP156" s="7">
        <f t="shared" ref="AP156" si="69">IF(Y156=0,AO156,"")</f>
        <v>12</v>
      </c>
    </row>
    <row r="157" spans="1:42" ht="15.75" thickBot="1" x14ac:dyDescent="0.3">
      <c r="A157" s="40"/>
      <c r="B157" s="135"/>
      <c r="C157" s="135"/>
      <c r="D157" s="135"/>
      <c r="E157" s="135"/>
      <c r="F157" s="135"/>
      <c r="G157" s="135"/>
      <c r="H157" s="135"/>
      <c r="I157" s="41"/>
      <c r="J157" s="41"/>
      <c r="K157" s="41"/>
      <c r="L157" s="41"/>
      <c r="M157" s="41"/>
      <c r="N157" s="41"/>
      <c r="O157" s="41"/>
      <c r="P157" s="94"/>
      <c r="Q157" s="95"/>
      <c r="R157" s="91" t="s">
        <v>187</v>
      </c>
      <c r="S157" s="57"/>
      <c r="T157" s="57"/>
      <c r="U157" s="57"/>
      <c r="V157" s="57"/>
      <c r="W157" s="57"/>
      <c r="X157" s="57"/>
      <c r="Y157" s="55"/>
      <c r="Z157" s="58"/>
      <c r="AA157" s="58"/>
      <c r="AB157" s="58"/>
      <c r="AC157" s="58"/>
      <c r="AD157" s="58"/>
      <c r="AE157" s="58"/>
      <c r="AF157" s="58"/>
      <c r="AG157" s="57"/>
      <c r="AH157" s="57"/>
      <c r="AI157" s="57"/>
      <c r="AJ157" s="57"/>
      <c r="AK157" s="57"/>
      <c r="AL157" s="57"/>
      <c r="AM157" s="55"/>
      <c r="AN157" s="55"/>
    </row>
    <row r="158" spans="1:42" x14ac:dyDescent="0.25">
      <c r="A158" s="39"/>
      <c r="B158" s="34"/>
      <c r="C158" s="34"/>
      <c r="D158" s="34"/>
      <c r="E158" s="34"/>
      <c r="F158" s="34"/>
      <c r="G158" s="34"/>
      <c r="H158" s="34"/>
      <c r="I158" s="20"/>
      <c r="J158" s="20"/>
      <c r="K158" s="20"/>
      <c r="L158" s="20"/>
      <c r="M158" s="20"/>
      <c r="N158" s="20"/>
      <c r="O158" s="20"/>
      <c r="P158" s="96"/>
      <c r="Q158" s="97"/>
      <c r="R158" s="86" t="s">
        <v>187</v>
      </c>
    </row>
    <row r="159" spans="1:42" ht="20.25" customHeight="1" x14ac:dyDescent="0.25">
      <c r="A159" s="39"/>
      <c r="B159" s="117" t="s">
        <v>124</v>
      </c>
      <c r="C159" s="117"/>
      <c r="D159" s="117"/>
      <c r="E159" s="117"/>
      <c r="F159" s="117"/>
      <c r="G159" s="117"/>
      <c r="H159" s="117"/>
      <c r="I159" s="20"/>
      <c r="J159" s="20"/>
      <c r="K159" s="20"/>
      <c r="L159" s="20"/>
      <c r="M159" s="20"/>
      <c r="N159" s="20"/>
      <c r="O159" s="20"/>
      <c r="P159" s="96"/>
      <c r="Q159" s="97"/>
      <c r="R159" s="86" t="s">
        <v>187</v>
      </c>
      <c r="AM159" s="15">
        <f>COUNTIF(AM160:AM173,1)</f>
        <v>0</v>
      </c>
      <c r="AN159" s="15">
        <f>SUM(AN160:AN173)</f>
        <v>5</v>
      </c>
      <c r="AO159" s="77"/>
      <c r="AP159" s="77"/>
    </row>
    <row r="160" spans="1:42" ht="15" customHeight="1" x14ac:dyDescent="0.25">
      <c r="A160" s="39"/>
      <c r="B160" s="113" t="s">
        <v>114</v>
      </c>
      <c r="C160" s="113"/>
      <c r="D160" s="113"/>
      <c r="E160" s="113"/>
      <c r="F160" s="113"/>
      <c r="G160" s="113"/>
      <c r="H160" s="113"/>
      <c r="I160" s="106" t="s">
        <v>96</v>
      </c>
      <c r="J160" s="108" t="s">
        <v>97</v>
      </c>
      <c r="K160" s="125" t="s">
        <v>21</v>
      </c>
      <c r="R160" s="86" t="s">
        <v>187</v>
      </c>
      <c r="S160" s="134" t="str">
        <f>I160</f>
        <v>Richtig</v>
      </c>
      <c r="T160" s="134" t="str">
        <f>J160</f>
        <v>Falsch</v>
      </c>
    </row>
    <row r="161" spans="1:42" x14ac:dyDescent="0.25">
      <c r="A161" s="39"/>
      <c r="B161" s="34"/>
      <c r="C161" s="34"/>
      <c r="D161" s="34"/>
      <c r="E161" s="34"/>
      <c r="F161" s="34"/>
      <c r="G161" s="34"/>
      <c r="H161" s="34"/>
      <c r="I161" s="107"/>
      <c r="J161" s="109"/>
      <c r="K161" s="125"/>
      <c r="R161" s="86" t="s">
        <v>187</v>
      </c>
      <c r="S161" s="134"/>
      <c r="T161" s="134"/>
      <c r="U161" s="10"/>
      <c r="V161" s="10"/>
      <c r="W161" s="10"/>
      <c r="X161" s="10"/>
    </row>
    <row r="162" spans="1:42" x14ac:dyDescent="0.25">
      <c r="A162" s="39"/>
      <c r="B162" s="113" t="s">
        <v>115</v>
      </c>
      <c r="C162" s="113"/>
      <c r="D162" s="113"/>
      <c r="E162" s="113"/>
      <c r="F162" s="113"/>
      <c r="G162" s="113"/>
      <c r="H162" s="113"/>
      <c r="I162" s="29"/>
      <c r="J162" s="30"/>
      <c r="K162" s="28"/>
      <c r="R162" s="86" t="s">
        <v>187</v>
      </c>
      <c r="S162" s="10"/>
      <c r="T162" s="10"/>
      <c r="U162" s="10"/>
      <c r="V162" s="10"/>
      <c r="W162" s="10"/>
      <c r="X162" s="10"/>
    </row>
    <row r="163" spans="1:42" x14ac:dyDescent="0.25">
      <c r="A163" s="39"/>
      <c r="B163" s="113" t="s">
        <v>116</v>
      </c>
      <c r="C163" s="113"/>
      <c r="D163" s="113"/>
      <c r="E163" s="113"/>
      <c r="F163" s="113"/>
      <c r="G163" s="113"/>
      <c r="H163" s="113"/>
      <c r="I163" s="100"/>
      <c r="J163" s="100"/>
      <c r="K163" s="100"/>
      <c r="N163" s="6" t="str">
        <f t="shared" ref="N163" si="70">IF(P163&lt;&gt;"",P163,"")&amp;IF(Q163&lt;&gt;"",Q163,"")</f>
        <v/>
      </c>
      <c r="P163" s="89" t="str">
        <f>IF(AM163=1,"Ihre Antwort ist korrekt :-)",IF(AM163=-1,"Die Antwort ist nicht korrekt",IF(AM163=99,"Weiss nicht","")))</f>
        <v/>
      </c>
      <c r="Q163" s="89" t="str">
        <f>IF(Y163&gt;1,"Bitte nur eine Antwort",IF(AND($AM$2=1,Y163=0),"Antwort fehlt",""))</f>
        <v/>
      </c>
      <c r="R163" s="86" t="s">
        <v>187</v>
      </c>
      <c r="S163" s="18" t="s">
        <v>12</v>
      </c>
      <c r="T163" s="18"/>
      <c r="U163" s="21"/>
      <c r="V163" s="21"/>
      <c r="W163" s="21"/>
      <c r="X163" s="21"/>
      <c r="Y163" s="15">
        <f>SUM(Z163:AF163)</f>
        <v>0</v>
      </c>
      <c r="Z163" s="19">
        <f>LEN(TRIM(I163))</f>
        <v>0</v>
      </c>
      <c r="AA163" s="19">
        <f>LEN(TRIM(J163))</f>
        <v>0</v>
      </c>
      <c r="AB163" s="19"/>
      <c r="AC163" s="19"/>
      <c r="AD163" s="19"/>
      <c r="AE163" s="19"/>
      <c r="AF163" s="19">
        <f>LEN(TRIM(K163))</f>
        <v>0</v>
      </c>
      <c r="AG163" s="18">
        <f>LEN(TRIM(S163))</f>
        <v>1</v>
      </c>
      <c r="AH163" s="18">
        <f>LEN(TRIM(T163))</f>
        <v>0</v>
      </c>
      <c r="AI163" s="18"/>
      <c r="AJ163" s="18"/>
      <c r="AK163" s="18"/>
      <c r="AL163" s="18"/>
      <c r="AM163" s="15">
        <f>IF(AND($AM$2=1,$Y$2=1),IF(AND(Z163=AG163,AA163=AH163,AB163=AI163,AC163=AJ163,AD163=AK163,AE163=AL163),1,IF($AF163=1,99,-1)),0)</f>
        <v>0</v>
      </c>
      <c r="AN163" s="15">
        <v>1</v>
      </c>
      <c r="AO163" s="7">
        <v>13</v>
      </c>
      <c r="AP163" s="7">
        <f t="shared" ref="AP163" si="71">IF(Y163=0,AO163,"")</f>
        <v>13</v>
      </c>
    </row>
    <row r="164" spans="1:42" x14ac:dyDescent="0.25">
      <c r="A164" s="39"/>
      <c r="B164" s="113" t="s">
        <v>117</v>
      </c>
      <c r="C164" s="113"/>
      <c r="D164" s="113"/>
      <c r="E164" s="113"/>
      <c r="F164" s="113"/>
      <c r="G164" s="113"/>
      <c r="H164" s="113"/>
      <c r="I164" s="3"/>
      <c r="J164" s="3"/>
      <c r="K164" s="3"/>
      <c r="M164" s="39"/>
      <c r="N164" s="39"/>
      <c r="O164" s="39"/>
      <c r="P164" s="89"/>
      <c r="Q164" s="89"/>
      <c r="R164" s="86" t="s">
        <v>187</v>
      </c>
      <c r="S164" s="21"/>
      <c r="T164" s="21"/>
      <c r="U164" s="21"/>
      <c r="V164" s="21"/>
      <c r="W164" s="21"/>
      <c r="X164" s="21"/>
      <c r="Y164" s="17"/>
      <c r="Z164" s="16"/>
      <c r="AA164" s="16"/>
      <c r="AB164" s="16"/>
      <c r="AC164" s="16"/>
      <c r="AD164" s="16"/>
      <c r="AE164" s="16"/>
      <c r="AF164" s="16"/>
      <c r="AG164" s="21"/>
      <c r="AH164" s="21"/>
      <c r="AI164" s="21"/>
      <c r="AJ164" s="21"/>
      <c r="AK164" s="21"/>
      <c r="AL164" s="21"/>
      <c r="AM164" s="17"/>
      <c r="AN164" s="17"/>
    </row>
    <row r="165" spans="1:42" x14ac:dyDescent="0.25">
      <c r="A165" s="39"/>
      <c r="B165" s="113" t="s">
        <v>118</v>
      </c>
      <c r="C165" s="113"/>
      <c r="D165" s="113"/>
      <c r="E165" s="113"/>
      <c r="F165" s="113"/>
      <c r="G165" s="113"/>
      <c r="H165" s="113"/>
      <c r="I165" s="100"/>
      <c r="J165" s="100"/>
      <c r="K165" s="100"/>
      <c r="N165" s="6" t="str">
        <f t="shared" ref="N165" si="72">IF(P165&lt;&gt;"",P165,"")&amp;IF(Q165&lt;&gt;"",Q165,"")</f>
        <v/>
      </c>
      <c r="P165" s="89" t="str">
        <f>IF(AM165=1,"Ihre Antwort ist korrekt :-)",IF(AM165=-1,"Die Antwort ist nicht korrekt",IF(AM165=99,"Weiss nicht","")))</f>
        <v/>
      </c>
      <c r="Q165" s="89" t="str">
        <f>IF(Y165&gt;1,"Bitte nur eine Antwort",IF(AND($AM$2=1,Y165=0),"Antwort fehlt",""))</f>
        <v/>
      </c>
      <c r="R165" s="86" t="s">
        <v>187</v>
      </c>
      <c r="S165" s="18"/>
      <c r="T165" s="18" t="s">
        <v>12</v>
      </c>
      <c r="U165" s="21"/>
      <c r="V165" s="21"/>
      <c r="W165" s="21"/>
      <c r="X165" s="21"/>
      <c r="Y165" s="15">
        <f>SUM(Z165:AF165)</f>
        <v>0</v>
      </c>
      <c r="Z165" s="19">
        <f>LEN(TRIM(I165))</f>
        <v>0</v>
      </c>
      <c r="AA165" s="19">
        <f>LEN(TRIM(J165))</f>
        <v>0</v>
      </c>
      <c r="AB165" s="19"/>
      <c r="AC165" s="19"/>
      <c r="AD165" s="19"/>
      <c r="AE165" s="19"/>
      <c r="AF165" s="19">
        <f>LEN(TRIM(K165))</f>
        <v>0</v>
      </c>
      <c r="AG165" s="18">
        <f>LEN(TRIM(S165))</f>
        <v>0</v>
      </c>
      <c r="AH165" s="18">
        <f>LEN(TRIM(T165))</f>
        <v>1</v>
      </c>
      <c r="AI165" s="18"/>
      <c r="AJ165" s="18"/>
      <c r="AK165" s="18"/>
      <c r="AL165" s="18"/>
      <c r="AM165" s="15">
        <f>IF(AND($AM$2=1,$Y$2=1),IF(AND(Z165=AG165,AA165=AH165,AB165=AI165,AC165=AJ165,AD165=AK165,AE165=AL165),1,IF($AF165=1,99,-1)),0)</f>
        <v>0</v>
      </c>
      <c r="AN165" s="15">
        <v>1</v>
      </c>
      <c r="AO165" s="7">
        <v>13</v>
      </c>
      <c r="AP165" s="7">
        <f t="shared" ref="AP165" si="73">IF(Y165=0,AO165,"")</f>
        <v>13</v>
      </c>
    </row>
    <row r="166" spans="1:42" x14ac:dyDescent="0.25">
      <c r="A166" s="39"/>
      <c r="B166" s="113" t="s">
        <v>119</v>
      </c>
      <c r="C166" s="113"/>
      <c r="D166" s="113"/>
      <c r="E166" s="113"/>
      <c r="F166" s="113"/>
      <c r="G166" s="113"/>
      <c r="H166" s="113"/>
      <c r="I166" s="3"/>
      <c r="J166" s="3"/>
      <c r="K166" s="3"/>
      <c r="M166" s="39"/>
      <c r="N166" s="39"/>
      <c r="O166" s="39"/>
      <c r="P166" s="89"/>
      <c r="Q166" s="89"/>
      <c r="R166" s="86" t="s">
        <v>187</v>
      </c>
      <c r="S166" s="21"/>
      <c r="T166" s="21"/>
      <c r="U166" s="21"/>
      <c r="V166" s="21"/>
      <c r="W166" s="21"/>
      <c r="X166" s="21"/>
      <c r="Y166" s="17"/>
      <c r="Z166" s="16"/>
      <c r="AA166" s="16"/>
      <c r="AB166" s="16"/>
      <c r="AC166" s="16"/>
      <c r="AD166" s="16"/>
      <c r="AE166" s="16"/>
      <c r="AF166" s="16"/>
      <c r="AG166" s="21"/>
      <c r="AH166" s="21"/>
      <c r="AI166" s="21"/>
      <c r="AJ166" s="21"/>
      <c r="AK166" s="21"/>
      <c r="AL166" s="21"/>
      <c r="AM166" s="17"/>
      <c r="AN166" s="17"/>
    </row>
    <row r="167" spans="1:42" x14ac:dyDescent="0.25">
      <c r="A167" s="39"/>
      <c r="B167" s="113" t="s">
        <v>207</v>
      </c>
      <c r="C167" s="113"/>
      <c r="D167" s="113"/>
      <c r="E167" s="113"/>
      <c r="F167" s="113"/>
      <c r="G167" s="113"/>
      <c r="H167" s="113"/>
      <c r="I167" s="100"/>
      <c r="J167" s="100"/>
      <c r="K167" s="100"/>
      <c r="N167" s="6" t="str">
        <f t="shared" ref="N167" si="74">IF(P167&lt;&gt;"",P167,"")&amp;IF(Q167&lt;&gt;"",Q167,"")</f>
        <v/>
      </c>
      <c r="P167" s="89" t="str">
        <f>IF(AM167=1,"Ihre Antwort ist korrekt :-)",IF(AM167=-1,"Die Antwort ist nicht korrekt",IF(AM167=99,"Weiss nicht","")))</f>
        <v/>
      </c>
      <c r="Q167" s="89" t="str">
        <f>IF(Y167&gt;1,"Bitte nur eine Antwort",IF(AND($AM$2=1,Y167=0),"Antwort fehlt",""))</f>
        <v/>
      </c>
      <c r="R167" s="86" t="s">
        <v>187</v>
      </c>
      <c r="S167" s="18"/>
      <c r="T167" s="18" t="s">
        <v>12</v>
      </c>
      <c r="U167" s="21"/>
      <c r="V167" s="21"/>
      <c r="W167" s="21"/>
      <c r="X167" s="21"/>
      <c r="Y167" s="15">
        <f>SUM(Z167:AF167)</f>
        <v>0</v>
      </c>
      <c r="Z167" s="19">
        <f>LEN(TRIM(I167))</f>
        <v>0</v>
      </c>
      <c r="AA167" s="19">
        <f>LEN(TRIM(J167))</f>
        <v>0</v>
      </c>
      <c r="AB167" s="19"/>
      <c r="AC167" s="19"/>
      <c r="AD167" s="19"/>
      <c r="AE167" s="19"/>
      <c r="AF167" s="19">
        <f>LEN(TRIM(K167))</f>
        <v>0</v>
      </c>
      <c r="AG167" s="18">
        <f>LEN(TRIM(S167))</f>
        <v>0</v>
      </c>
      <c r="AH167" s="18">
        <f>LEN(TRIM(T167))</f>
        <v>1</v>
      </c>
      <c r="AI167" s="18"/>
      <c r="AJ167" s="18"/>
      <c r="AK167" s="18"/>
      <c r="AL167" s="18"/>
      <c r="AM167" s="15">
        <f>IF(AND($AM$2=1,$Y$2=1),IF(AND(Z167=AG167,AA167=AH167,AB167=AI167,AC167=AJ167,AD167=AK167,AE167=AL167),1,IF($AF167=1,99,-1)),0)</f>
        <v>0</v>
      </c>
      <c r="AN167" s="15">
        <v>1</v>
      </c>
      <c r="AO167" s="7">
        <v>13</v>
      </c>
      <c r="AP167" s="7">
        <f t="shared" ref="AP167" si="75">IF(Y167=0,AO167,"")</f>
        <v>13</v>
      </c>
    </row>
    <row r="168" spans="1:42" x14ac:dyDescent="0.25">
      <c r="A168" s="39"/>
      <c r="B168" s="113" t="s">
        <v>120</v>
      </c>
      <c r="C168" s="113"/>
      <c r="D168" s="113"/>
      <c r="E168" s="113"/>
      <c r="F168" s="113"/>
      <c r="G168" s="113"/>
      <c r="H168" s="113"/>
      <c r="I168" s="20"/>
      <c r="J168" s="20"/>
      <c r="K168" s="20"/>
      <c r="M168" s="20"/>
      <c r="N168" s="20"/>
      <c r="O168" s="20"/>
      <c r="P168" s="96"/>
      <c r="Q168" s="97"/>
      <c r="R168" s="86" t="s">
        <v>187</v>
      </c>
      <c r="U168" s="21"/>
    </row>
    <row r="169" spans="1:42" x14ac:dyDescent="0.25">
      <c r="A169" s="39"/>
      <c r="B169" s="113" t="s">
        <v>121</v>
      </c>
      <c r="C169" s="113"/>
      <c r="D169" s="113"/>
      <c r="E169" s="113"/>
      <c r="F169" s="113"/>
      <c r="G169" s="113"/>
      <c r="H169" s="113"/>
      <c r="I169" s="100"/>
      <c r="J169" s="100"/>
      <c r="K169" s="100"/>
      <c r="N169" s="6" t="str">
        <f t="shared" ref="N169" si="76">IF(P169&lt;&gt;"",P169,"")&amp;IF(Q169&lt;&gt;"",Q169,"")</f>
        <v/>
      </c>
      <c r="P169" s="89" t="str">
        <f>IF(AM169=1,"Ihre Antwort ist korrekt :-)",IF(AM169=-1,"Die Antwort ist nicht korrekt",IF(AM169=99,"Weiss nicht","")))</f>
        <v/>
      </c>
      <c r="Q169" s="89" t="str">
        <f>IF(Y169&gt;1,"Bitte nur eine Antwort",IF(AND($AM$2=1,Y169=0),"Antwort fehlt",""))</f>
        <v/>
      </c>
      <c r="R169" s="86" t="s">
        <v>187</v>
      </c>
      <c r="S169" s="18" t="s">
        <v>12</v>
      </c>
      <c r="T169" s="18"/>
      <c r="U169" s="21"/>
      <c r="V169" s="21"/>
      <c r="W169" s="21"/>
      <c r="X169" s="21"/>
      <c r="Y169" s="15">
        <f>SUM(Z169:AF169)</f>
        <v>0</v>
      </c>
      <c r="Z169" s="19">
        <f>LEN(TRIM(I169))</f>
        <v>0</v>
      </c>
      <c r="AA169" s="19">
        <f>LEN(TRIM(J169))</f>
        <v>0</v>
      </c>
      <c r="AB169" s="19"/>
      <c r="AC169" s="19"/>
      <c r="AD169" s="19"/>
      <c r="AE169" s="19"/>
      <c r="AF169" s="19">
        <f>LEN(TRIM(K169))</f>
        <v>0</v>
      </c>
      <c r="AG169" s="18">
        <f>LEN(TRIM(S169))</f>
        <v>1</v>
      </c>
      <c r="AH169" s="18">
        <f>LEN(TRIM(T169))</f>
        <v>0</v>
      </c>
      <c r="AI169" s="18"/>
      <c r="AJ169" s="18"/>
      <c r="AK169" s="18"/>
      <c r="AL169" s="18"/>
      <c r="AM169" s="15">
        <f>IF(AND($AM$2=1,$Y$2=1),IF(AND(Z169=AG169,AA169=AH169,AB169=AI169,AC169=AJ169,AD169=AK169,AE169=AL169),1,IF($AF169=1,99,-1)),0)</f>
        <v>0</v>
      </c>
      <c r="AN169" s="15">
        <v>1</v>
      </c>
      <c r="AO169" s="7">
        <v>13</v>
      </c>
      <c r="AP169" s="7">
        <f t="shared" ref="AP169" si="77">IF(Y169=0,AO169,"")</f>
        <v>13</v>
      </c>
    </row>
    <row r="170" spans="1:42" x14ac:dyDescent="0.25">
      <c r="A170" s="39"/>
      <c r="B170" s="113" t="s">
        <v>122</v>
      </c>
      <c r="C170" s="113"/>
      <c r="D170" s="113"/>
      <c r="E170" s="113"/>
      <c r="F170" s="113"/>
      <c r="G170" s="113"/>
      <c r="H170" s="113"/>
      <c r="I170" s="20"/>
      <c r="J170" s="20"/>
      <c r="K170" s="20"/>
      <c r="M170" s="20"/>
      <c r="N170" s="20"/>
      <c r="O170" s="20"/>
      <c r="P170" s="96"/>
      <c r="Q170" s="97"/>
      <c r="R170" s="86" t="s">
        <v>187</v>
      </c>
      <c r="U170" s="21"/>
    </row>
    <row r="171" spans="1:42" x14ac:dyDescent="0.25">
      <c r="A171" s="39"/>
      <c r="B171" s="113" t="s">
        <v>126</v>
      </c>
      <c r="C171" s="113"/>
      <c r="D171" s="113"/>
      <c r="E171" s="113"/>
      <c r="F171" s="113"/>
      <c r="G171" s="113"/>
      <c r="H171" s="113"/>
      <c r="I171" s="100"/>
      <c r="J171" s="100"/>
      <c r="K171" s="100"/>
      <c r="N171" s="6" t="str">
        <f t="shared" ref="N171" si="78">IF(P171&lt;&gt;"",P171,"")&amp;IF(Q171&lt;&gt;"",Q171,"")</f>
        <v/>
      </c>
      <c r="P171" s="89" t="str">
        <f>IF(AM171=1,"Ihre Antwort ist korrekt :-)",IF(AM171=-1,"Die Antwort ist nicht korrekt",IF(AM171=99,"Weiss nicht","")))</f>
        <v/>
      </c>
      <c r="Q171" s="89" t="str">
        <f>IF(Y171&gt;1,"Bitte nur eine Antwort",IF(AND($AM$2=1,Y171=0),"Antwort fehlt",""))</f>
        <v/>
      </c>
      <c r="R171" s="86" t="s">
        <v>187</v>
      </c>
      <c r="S171" s="18" t="s">
        <v>12</v>
      </c>
      <c r="T171" s="18"/>
      <c r="U171" s="21"/>
      <c r="V171" s="21"/>
      <c r="W171" s="21"/>
      <c r="X171" s="21"/>
      <c r="Y171" s="15">
        <f>SUM(Z171:AF171)</f>
        <v>0</v>
      </c>
      <c r="Z171" s="19">
        <f>LEN(TRIM(I171))</f>
        <v>0</v>
      </c>
      <c r="AA171" s="19">
        <f>LEN(TRIM(J171))</f>
        <v>0</v>
      </c>
      <c r="AB171" s="19"/>
      <c r="AC171" s="19"/>
      <c r="AD171" s="19"/>
      <c r="AE171" s="19"/>
      <c r="AF171" s="19">
        <f>LEN(TRIM(K171))</f>
        <v>0</v>
      </c>
      <c r="AG171" s="18">
        <f>LEN(TRIM(S171))</f>
        <v>1</v>
      </c>
      <c r="AH171" s="18">
        <f>LEN(TRIM(T171))</f>
        <v>0</v>
      </c>
      <c r="AI171" s="18"/>
      <c r="AJ171" s="18"/>
      <c r="AK171" s="18"/>
      <c r="AL171" s="18"/>
      <c r="AM171" s="15">
        <f>IF(AND($AM$2=1,$Y$2=1),IF(AND(Z171=AG171,AA171=AH171,AB171=AI171,AC171=AJ171,AD171=AK171,AE171=AL171),1,IF($AF171=1,99,-1)),0)</f>
        <v>0</v>
      </c>
      <c r="AN171" s="15">
        <v>1</v>
      </c>
      <c r="AO171" s="7">
        <v>13</v>
      </c>
      <c r="AP171" s="7">
        <f t="shared" ref="AP171" si="79">IF(Y171=0,AO171,"")</f>
        <v>13</v>
      </c>
    </row>
    <row r="172" spans="1:42" x14ac:dyDescent="0.25">
      <c r="A172" s="39"/>
      <c r="B172" s="113" t="s">
        <v>125</v>
      </c>
      <c r="C172" s="113"/>
      <c r="D172" s="113"/>
      <c r="E172" s="113"/>
      <c r="F172" s="113"/>
      <c r="G172" s="113"/>
      <c r="H172" s="113"/>
      <c r="I172" s="20"/>
      <c r="J172" s="20"/>
      <c r="K172" s="20"/>
      <c r="L172" s="20"/>
      <c r="M172" s="20"/>
      <c r="N172" s="20"/>
      <c r="O172" s="20"/>
      <c r="P172" s="96"/>
      <c r="Q172" s="97"/>
      <c r="R172" s="86" t="s">
        <v>187</v>
      </c>
    </row>
    <row r="173" spans="1:42" ht="15.75" thickBot="1" x14ac:dyDescent="0.3">
      <c r="A173" s="39"/>
      <c r="B173" s="42"/>
      <c r="C173" s="42"/>
      <c r="D173" s="42"/>
      <c r="E173" s="42"/>
      <c r="F173" s="42"/>
      <c r="G173" s="42"/>
      <c r="H173" s="42"/>
      <c r="I173" s="41"/>
      <c r="J173" s="41"/>
      <c r="K173" s="41"/>
      <c r="L173" s="41"/>
      <c r="M173" s="41"/>
      <c r="N173" s="41"/>
      <c r="O173" s="41"/>
      <c r="P173" s="94"/>
      <c r="Q173" s="95"/>
      <c r="R173" s="91" t="s">
        <v>187</v>
      </c>
      <c r="S173" s="57"/>
      <c r="T173" s="57"/>
      <c r="U173" s="57"/>
      <c r="V173" s="57"/>
      <c r="W173" s="57"/>
      <c r="X173" s="57"/>
      <c r="Y173" s="55"/>
      <c r="Z173" s="58"/>
      <c r="AA173" s="58"/>
      <c r="AB173" s="58"/>
      <c r="AC173" s="58"/>
      <c r="AD173" s="58"/>
      <c r="AE173" s="58"/>
      <c r="AF173" s="58"/>
      <c r="AG173" s="57"/>
      <c r="AH173" s="57"/>
      <c r="AI173" s="57"/>
      <c r="AJ173" s="57"/>
      <c r="AK173" s="57"/>
      <c r="AL173" s="57"/>
      <c r="AM173" s="55"/>
      <c r="AN173" s="55"/>
    </row>
    <row r="174" spans="1:42" x14ac:dyDescent="0.25">
      <c r="A174" s="39"/>
      <c r="B174" s="34"/>
      <c r="C174" s="34"/>
      <c r="D174" s="34"/>
      <c r="E174" s="34"/>
      <c r="F174" s="34"/>
      <c r="G174" s="34"/>
      <c r="H174" s="34"/>
      <c r="I174" s="20"/>
      <c r="J174" s="20"/>
      <c r="K174" s="20"/>
      <c r="L174" s="20"/>
      <c r="M174" s="20"/>
      <c r="N174" s="20"/>
      <c r="O174" s="20"/>
      <c r="P174" s="96"/>
      <c r="Q174" s="97"/>
      <c r="R174" s="86" t="s">
        <v>187</v>
      </c>
    </row>
    <row r="175" spans="1:42" ht="20.25" customHeight="1" x14ac:dyDescent="0.25">
      <c r="B175" s="129" t="s">
        <v>123</v>
      </c>
      <c r="C175" s="129"/>
      <c r="D175" s="129"/>
      <c r="E175" s="129"/>
      <c r="F175" s="129"/>
      <c r="G175" s="129"/>
      <c r="H175" s="129"/>
      <c r="I175" s="1"/>
      <c r="J175" s="1"/>
      <c r="K175" s="1"/>
      <c r="L175" s="1"/>
      <c r="M175" s="1"/>
      <c r="N175" s="1"/>
      <c r="O175" s="1"/>
      <c r="P175" s="92"/>
      <c r="Q175" s="93"/>
      <c r="R175" s="86" t="s">
        <v>187</v>
      </c>
      <c r="AM175" s="15">
        <f>COUNTIF(AM176:AM188,1)</f>
        <v>0</v>
      </c>
      <c r="AN175" s="15">
        <f>SUM(AN176:AN188)</f>
        <v>1</v>
      </c>
      <c r="AO175" s="77"/>
      <c r="AP175" s="77"/>
    </row>
    <row r="176" spans="1:42" x14ac:dyDescent="0.25">
      <c r="B176" s="131" t="s">
        <v>78</v>
      </c>
      <c r="C176" s="131"/>
      <c r="D176" s="131"/>
      <c r="E176" s="131"/>
      <c r="F176" s="131"/>
      <c r="G176" s="131"/>
      <c r="H176" s="131"/>
      <c r="I176" s="1"/>
      <c r="J176" s="1"/>
      <c r="K176" s="1"/>
      <c r="L176" s="1"/>
      <c r="M176" s="1"/>
      <c r="N176" s="1"/>
      <c r="O176" s="1"/>
      <c r="P176" s="92"/>
      <c r="Q176" s="93"/>
      <c r="R176" s="86" t="s">
        <v>187</v>
      </c>
    </row>
    <row r="177" spans="1:42" x14ac:dyDescent="0.25">
      <c r="B177" s="131" t="s">
        <v>79</v>
      </c>
      <c r="C177" s="131"/>
      <c r="D177" s="131"/>
      <c r="E177" s="131"/>
      <c r="F177" s="131"/>
      <c r="G177" s="131"/>
      <c r="H177" s="131"/>
      <c r="I177" s="1"/>
      <c r="J177" s="1"/>
      <c r="K177" s="1"/>
      <c r="L177" s="1"/>
      <c r="M177" s="1"/>
      <c r="N177" s="1"/>
      <c r="O177" s="1"/>
      <c r="P177" s="92"/>
      <c r="Q177" s="93"/>
      <c r="R177" s="86" t="s">
        <v>187</v>
      </c>
    </row>
    <row r="178" spans="1:42" x14ac:dyDescent="0.25">
      <c r="B178" s="131" t="s">
        <v>80</v>
      </c>
      <c r="C178" s="131"/>
      <c r="D178" s="131"/>
      <c r="E178" s="131"/>
      <c r="F178" s="131"/>
      <c r="G178" s="131"/>
      <c r="H178" s="131"/>
      <c r="I178" s="1"/>
      <c r="J178" s="1"/>
      <c r="K178" s="1"/>
      <c r="L178" s="1"/>
      <c r="M178" s="1"/>
      <c r="N178" s="1"/>
      <c r="O178" s="1"/>
      <c r="P178" s="92"/>
      <c r="Q178" s="93"/>
      <c r="R178" s="86" t="s">
        <v>187</v>
      </c>
    </row>
    <row r="179" spans="1:42" x14ac:dyDescent="0.25">
      <c r="B179" s="47"/>
      <c r="C179" s="47"/>
      <c r="D179" s="47"/>
      <c r="E179" s="47"/>
      <c r="F179" s="47"/>
      <c r="G179" s="47"/>
      <c r="H179" s="47"/>
      <c r="I179" s="132" t="s">
        <v>140</v>
      </c>
      <c r="J179" s="1"/>
      <c r="K179" s="1"/>
      <c r="L179" s="1"/>
      <c r="M179" s="1"/>
      <c r="N179" s="1"/>
      <c r="O179" s="1"/>
      <c r="P179" s="92"/>
      <c r="Q179" s="93"/>
      <c r="R179" s="86" t="s">
        <v>187</v>
      </c>
    </row>
    <row r="180" spans="1:42" x14ac:dyDescent="0.25">
      <c r="B180" s="128" t="s">
        <v>81</v>
      </c>
      <c r="C180" s="128"/>
      <c r="D180" s="128"/>
      <c r="E180" s="128"/>
      <c r="F180" s="128"/>
      <c r="G180" s="128"/>
      <c r="H180" s="128"/>
      <c r="I180" s="133"/>
      <c r="J180" s="1"/>
      <c r="K180" s="1"/>
      <c r="L180" s="1"/>
      <c r="N180" s="6" t="str">
        <f t="shared" ref="N180" si="80">IF(P180&lt;&gt;"",P180,"")&amp;IF(Q180&lt;&gt;"",Q180,"")</f>
        <v/>
      </c>
      <c r="P180" s="89" t="str">
        <f>IF(AM180=1,"Ihre Antwort ist korrekt :-)",IF(AM180=-1,"Die Antwort ist nicht korrekt",IF(AM180=99,"Weiss nicht","")))</f>
        <v/>
      </c>
      <c r="Q180" s="89" t="str">
        <f>IF(Y180&gt;1,"Bitte nur eine Antwort",IF(AND($AM$2=1,Y180=0),"Antwort fehlt",""))</f>
        <v/>
      </c>
      <c r="R180" s="86" t="s">
        <v>187</v>
      </c>
      <c r="S180" s="18"/>
      <c r="T180" s="18"/>
      <c r="U180" s="18" t="s">
        <v>12</v>
      </c>
      <c r="V180" s="18"/>
      <c r="W180" s="18"/>
      <c r="X180" s="18"/>
      <c r="Y180" s="15">
        <f>SUM(Z180:AF180)</f>
        <v>0</v>
      </c>
      <c r="Z180" s="19">
        <f>LEN(TRIM(I181))</f>
        <v>0</v>
      </c>
      <c r="AA180" s="19">
        <f>LEN(TRIM(I182))</f>
        <v>0</v>
      </c>
      <c r="AB180" s="19">
        <f>LEN(TRIM(I183))</f>
        <v>0</v>
      </c>
      <c r="AC180" s="19">
        <f>LEN(TRIM(I184))</f>
        <v>0</v>
      </c>
      <c r="AD180" s="19">
        <f>LEN(TRIM(I185))</f>
        <v>0</v>
      </c>
      <c r="AE180" s="19">
        <f>LEN(TRIM(I186))</f>
        <v>0</v>
      </c>
      <c r="AF180" s="19">
        <f>I187</f>
        <v>0</v>
      </c>
      <c r="AG180" s="18">
        <f t="shared" ref="AG180:AL180" si="81">LEN(TRIM(S180))</f>
        <v>0</v>
      </c>
      <c r="AH180" s="18">
        <f t="shared" si="81"/>
        <v>0</v>
      </c>
      <c r="AI180" s="18">
        <f t="shared" si="81"/>
        <v>1</v>
      </c>
      <c r="AJ180" s="18">
        <f t="shared" si="81"/>
        <v>0</v>
      </c>
      <c r="AK180" s="18">
        <f t="shared" si="81"/>
        <v>0</v>
      </c>
      <c r="AL180" s="18">
        <f t="shared" si="81"/>
        <v>0</v>
      </c>
      <c r="AM180" s="15">
        <f>IF(AND($AM$2=1,$Y$2=1),IF(AND(Z180=AG180,AA180=AH180,AB180=AI180,AC180=AJ180,AD180=AK180,AE180=AL180),1,IF($AF180=1,99,-1)),0)</f>
        <v>0</v>
      </c>
      <c r="AN180" s="15">
        <v>1</v>
      </c>
      <c r="AO180" s="7">
        <v>14</v>
      </c>
      <c r="AP180" s="7">
        <f t="shared" ref="AP180" si="82">IF(Y180=0,AO180,"")</f>
        <v>14</v>
      </c>
    </row>
    <row r="181" spans="1:42" x14ac:dyDescent="0.25">
      <c r="B181" s="1" t="s">
        <v>3</v>
      </c>
      <c r="C181" s="1" t="s">
        <v>47</v>
      </c>
      <c r="D181" s="48">
        <v>5000</v>
      </c>
      <c r="E181" s="33">
        <v>0.05</v>
      </c>
      <c r="F181" s="49" t="s">
        <v>47</v>
      </c>
      <c r="G181" s="48">
        <v>250</v>
      </c>
      <c r="I181" s="101"/>
      <c r="J181" s="1"/>
      <c r="K181" s="1"/>
      <c r="L181" s="1"/>
      <c r="M181" s="1"/>
      <c r="N181" s="1"/>
      <c r="O181" s="1"/>
      <c r="P181" s="92"/>
      <c r="Q181" s="93"/>
      <c r="R181" s="86" t="s">
        <v>187</v>
      </c>
    </row>
    <row r="182" spans="1:42" x14ac:dyDescent="0.25">
      <c r="B182" s="1" t="s">
        <v>3</v>
      </c>
      <c r="C182" s="1" t="s">
        <v>47</v>
      </c>
      <c r="D182" s="48">
        <v>9000</v>
      </c>
      <c r="E182" s="33">
        <v>4.4999999999999998E-2</v>
      </c>
      <c r="F182" s="49" t="s">
        <v>47</v>
      </c>
      <c r="G182" s="48">
        <v>405</v>
      </c>
      <c r="I182" s="101"/>
      <c r="J182" s="1"/>
      <c r="K182" s="1"/>
      <c r="L182" s="1"/>
      <c r="M182" s="1"/>
      <c r="N182" s="1"/>
      <c r="O182" s="1"/>
      <c r="P182" s="92"/>
      <c r="Q182" s="93"/>
      <c r="R182" s="86" t="s">
        <v>187</v>
      </c>
    </row>
    <row r="183" spans="1:42" x14ac:dyDescent="0.25">
      <c r="B183" s="1" t="s">
        <v>3</v>
      </c>
      <c r="C183" s="1" t="s">
        <v>47</v>
      </c>
      <c r="D183" s="48">
        <v>5000</v>
      </c>
      <c r="E183" s="33">
        <v>0.09</v>
      </c>
      <c r="F183" s="49" t="s">
        <v>47</v>
      </c>
      <c r="G183" s="48">
        <v>450</v>
      </c>
      <c r="I183" s="101"/>
      <c r="J183" s="1"/>
      <c r="K183" s="1"/>
      <c r="L183" s="1"/>
      <c r="M183" s="1"/>
      <c r="N183" s="1"/>
      <c r="O183" s="1"/>
      <c r="P183" s="92"/>
      <c r="Q183" s="93"/>
      <c r="R183" s="86" t="s">
        <v>187</v>
      </c>
    </row>
    <row r="184" spans="1:42" x14ac:dyDescent="0.25">
      <c r="B184" s="1" t="s">
        <v>3</v>
      </c>
      <c r="C184" s="1" t="s">
        <v>47</v>
      </c>
      <c r="D184" s="48">
        <v>5000</v>
      </c>
      <c r="E184" s="33">
        <v>0.1</v>
      </c>
      <c r="F184" s="49" t="s">
        <v>47</v>
      </c>
      <c r="G184" s="48">
        <v>500</v>
      </c>
      <c r="I184" s="101"/>
      <c r="J184" s="1"/>
      <c r="K184" s="1"/>
      <c r="L184" s="1"/>
      <c r="M184" s="1"/>
      <c r="N184" s="1"/>
      <c r="O184" s="1"/>
      <c r="P184" s="92"/>
      <c r="Q184" s="93"/>
      <c r="R184" s="86" t="s">
        <v>187</v>
      </c>
    </row>
    <row r="185" spans="1:42" x14ac:dyDescent="0.25">
      <c r="B185" s="1" t="s">
        <v>3</v>
      </c>
      <c r="C185" s="1" t="s">
        <v>47</v>
      </c>
      <c r="D185" s="48">
        <v>9000</v>
      </c>
      <c r="E185" s="33">
        <v>0.09</v>
      </c>
      <c r="F185" s="49" t="s">
        <v>47</v>
      </c>
      <c r="G185" s="48">
        <v>810</v>
      </c>
      <c r="I185" s="101"/>
      <c r="J185" s="1"/>
      <c r="K185" s="1"/>
      <c r="L185" s="1"/>
      <c r="M185" s="1"/>
      <c r="N185" s="1"/>
      <c r="O185" s="1"/>
      <c r="P185" s="92"/>
      <c r="Q185" s="93"/>
      <c r="R185" s="86" t="s">
        <v>187</v>
      </c>
    </row>
    <row r="186" spans="1:42" x14ac:dyDescent="0.25">
      <c r="B186" s="1" t="s">
        <v>3</v>
      </c>
      <c r="C186" s="1" t="s">
        <v>47</v>
      </c>
      <c r="D186" s="48">
        <v>10000</v>
      </c>
      <c r="E186" s="33">
        <v>0.1</v>
      </c>
      <c r="F186" s="49" t="s">
        <v>47</v>
      </c>
      <c r="G186" s="48">
        <v>1000</v>
      </c>
      <c r="I186" s="101"/>
      <c r="P186" s="92"/>
      <c r="Q186" s="93"/>
      <c r="R186" s="86" t="s">
        <v>187</v>
      </c>
    </row>
    <row r="187" spans="1:42" x14ac:dyDescent="0.25">
      <c r="B187" s="131" t="s">
        <v>21</v>
      </c>
      <c r="C187" s="131"/>
      <c r="D187" s="131"/>
      <c r="E187" s="131"/>
      <c r="F187" s="131"/>
      <c r="G187" s="131"/>
      <c r="H187" s="131"/>
      <c r="I187" s="104"/>
      <c r="J187" s="1"/>
      <c r="K187" s="1"/>
      <c r="L187" s="1"/>
      <c r="M187" s="1"/>
      <c r="N187" s="1"/>
      <c r="O187" s="1"/>
      <c r="P187" s="92"/>
      <c r="Q187" s="93"/>
      <c r="R187" s="86" t="s">
        <v>187</v>
      </c>
    </row>
    <row r="188" spans="1:42" ht="15.75" thickBot="1" x14ac:dyDescent="0.3">
      <c r="A188" s="40"/>
      <c r="B188" s="41"/>
      <c r="C188" s="41"/>
      <c r="D188" s="41"/>
      <c r="E188" s="41"/>
      <c r="F188" s="41"/>
      <c r="G188" s="41"/>
      <c r="H188" s="41"/>
      <c r="I188" s="41"/>
      <c r="J188" s="41"/>
      <c r="K188" s="41"/>
      <c r="L188" s="41"/>
      <c r="M188" s="41"/>
      <c r="N188" s="41"/>
      <c r="O188" s="41"/>
      <c r="P188" s="94"/>
      <c r="Q188" s="95"/>
      <c r="R188" s="91" t="s">
        <v>187</v>
      </c>
      <c r="S188" s="57"/>
      <c r="T188" s="57"/>
      <c r="U188" s="57"/>
      <c r="V188" s="57"/>
      <c r="W188" s="57"/>
      <c r="X188" s="57"/>
      <c r="Y188" s="55"/>
      <c r="Z188" s="58"/>
      <c r="AA188" s="58"/>
      <c r="AB188" s="58"/>
      <c r="AC188" s="58"/>
      <c r="AD188" s="58"/>
      <c r="AE188" s="58"/>
      <c r="AF188" s="58"/>
      <c r="AG188" s="57"/>
      <c r="AH188" s="57"/>
      <c r="AI188" s="57"/>
      <c r="AJ188" s="57"/>
      <c r="AK188" s="57"/>
      <c r="AL188" s="57"/>
      <c r="AM188" s="55"/>
      <c r="AN188" s="55"/>
    </row>
    <row r="189" spans="1:42" x14ac:dyDescent="0.25">
      <c r="I189" s="1"/>
      <c r="J189" s="1"/>
      <c r="K189" s="1"/>
      <c r="L189" s="1"/>
      <c r="M189" s="1"/>
      <c r="N189" s="1"/>
      <c r="O189" s="1"/>
      <c r="P189" s="92"/>
      <c r="Q189" s="93"/>
      <c r="R189" s="86" t="s">
        <v>187</v>
      </c>
    </row>
    <row r="190" spans="1:42" ht="30" customHeight="1" x14ac:dyDescent="0.25">
      <c r="B190" s="52" t="s">
        <v>146</v>
      </c>
      <c r="I190" s="9" t="s">
        <v>96</v>
      </c>
      <c r="J190" s="25" t="s">
        <v>97</v>
      </c>
      <c r="K190" s="11" t="s">
        <v>21</v>
      </c>
      <c r="R190" s="86" t="s">
        <v>187</v>
      </c>
      <c r="S190" s="10" t="str">
        <f>I190</f>
        <v>Richtig</v>
      </c>
      <c r="T190" s="10" t="str">
        <f>J190</f>
        <v>Falsch</v>
      </c>
      <c r="U190" s="10"/>
      <c r="V190" s="10"/>
      <c r="W190" s="10"/>
      <c r="X190" s="10"/>
      <c r="AM190" s="15">
        <f>COUNTIF(AM191:AM198,1)</f>
        <v>0</v>
      </c>
      <c r="AN190" s="15">
        <f>SUM(AN191:AN198)</f>
        <v>7</v>
      </c>
      <c r="AO190" s="77"/>
      <c r="AP190" s="77"/>
    </row>
    <row r="191" spans="1:42" x14ac:dyDescent="0.25">
      <c r="B191" s="131" t="s">
        <v>201</v>
      </c>
      <c r="C191" s="131"/>
      <c r="D191" s="131"/>
      <c r="E191" s="131"/>
      <c r="F191" s="131"/>
      <c r="G191" s="131"/>
      <c r="H191" s="131"/>
      <c r="I191" s="100"/>
      <c r="J191" s="100"/>
      <c r="K191" s="100"/>
      <c r="N191" s="6" t="str">
        <f t="shared" ref="N191:N197" si="83">IF(P191&lt;&gt;"",P191,"")&amp;IF(Q191&lt;&gt;"",Q191,"")</f>
        <v/>
      </c>
      <c r="P191" s="89" t="str">
        <f t="shared" ref="P191:P197" si="84">IF(AM191=1,"Ihre Antwort ist korrekt :-)",IF(AM191=-1,"Die Antwort ist nicht korrekt",IF(AM191=99,"Weiss nicht","")))</f>
        <v/>
      </c>
      <c r="Q191" s="89" t="str">
        <f t="shared" ref="Q191:Q197" si="85">IF(Y191&gt;1,"Bitte nur eine Antwort",IF(AND($AM$2=1,Y191=0),"Antwort fehlt",""))</f>
        <v/>
      </c>
      <c r="R191" s="86" t="s">
        <v>187</v>
      </c>
      <c r="S191" s="18" t="s">
        <v>12</v>
      </c>
      <c r="T191" s="18"/>
      <c r="U191" s="21"/>
      <c r="V191" s="21"/>
      <c r="W191" s="21"/>
      <c r="X191" s="21"/>
      <c r="Y191" s="15">
        <f t="shared" ref="Y191:Y197" si="86">SUM(Z191:AF191)</f>
        <v>0</v>
      </c>
      <c r="Z191" s="19">
        <f t="shared" ref="Z191:AA197" si="87">LEN(TRIM(I191))</f>
        <v>0</v>
      </c>
      <c r="AA191" s="19">
        <f t="shared" si="87"/>
        <v>0</v>
      </c>
      <c r="AB191" s="19"/>
      <c r="AC191" s="19"/>
      <c r="AD191" s="19"/>
      <c r="AE191" s="19"/>
      <c r="AF191" s="19">
        <f t="shared" ref="AF191:AF197" si="88">LEN(TRIM(K191))</f>
        <v>0</v>
      </c>
      <c r="AG191" s="18">
        <f t="shared" ref="AG191:AH197" si="89">LEN(TRIM(S191))</f>
        <v>1</v>
      </c>
      <c r="AH191" s="18">
        <f t="shared" si="89"/>
        <v>0</v>
      </c>
      <c r="AI191" s="18"/>
      <c r="AJ191" s="18"/>
      <c r="AK191" s="18"/>
      <c r="AL191" s="18"/>
      <c r="AM191" s="15">
        <f>IF(AND($AM$2=1,$Y$2=1),IF(AND(Z191=AG191,AA191=AH191,AB191=AI191,AC191=AJ191,AD191=AK191,AE191=AL191),1,IF($AF191=1,99,-1)),0)</f>
        <v>0</v>
      </c>
      <c r="AN191" s="15">
        <v>1</v>
      </c>
      <c r="AO191" s="7">
        <v>15</v>
      </c>
      <c r="AP191" s="7">
        <f t="shared" ref="AP191:AP197" si="90">IF(Y191=0,AO191,"")</f>
        <v>15</v>
      </c>
    </row>
    <row r="192" spans="1:42" x14ac:dyDescent="0.25">
      <c r="B192" s="128" t="s">
        <v>200</v>
      </c>
      <c r="C192" s="128"/>
      <c r="D192" s="128"/>
      <c r="E192" s="128"/>
      <c r="F192" s="128"/>
      <c r="G192" s="128"/>
      <c r="H192" s="128"/>
      <c r="I192" s="100"/>
      <c r="J192" s="100"/>
      <c r="K192" s="100"/>
      <c r="N192" s="6" t="str">
        <f t="shared" si="83"/>
        <v/>
      </c>
      <c r="P192" s="89" t="str">
        <f t="shared" si="84"/>
        <v/>
      </c>
      <c r="Q192" s="89" t="str">
        <f t="shared" si="85"/>
        <v/>
      </c>
      <c r="R192" s="86" t="s">
        <v>187</v>
      </c>
      <c r="S192" s="18"/>
      <c r="T192" s="18" t="s">
        <v>12</v>
      </c>
      <c r="U192" s="21"/>
      <c r="V192" s="21"/>
      <c r="W192" s="21"/>
      <c r="X192" s="21"/>
      <c r="Y192" s="15">
        <f t="shared" si="86"/>
        <v>0</v>
      </c>
      <c r="Z192" s="19">
        <f t="shared" si="87"/>
        <v>0</v>
      </c>
      <c r="AA192" s="19">
        <f t="shared" si="87"/>
        <v>0</v>
      </c>
      <c r="AB192" s="19"/>
      <c r="AC192" s="19"/>
      <c r="AD192" s="19"/>
      <c r="AE192" s="19"/>
      <c r="AF192" s="19">
        <f t="shared" si="88"/>
        <v>0</v>
      </c>
      <c r="AG192" s="18">
        <f t="shared" si="89"/>
        <v>0</v>
      </c>
      <c r="AH192" s="18">
        <f t="shared" si="89"/>
        <v>1</v>
      </c>
      <c r="AI192" s="18"/>
      <c r="AJ192" s="18"/>
      <c r="AK192" s="18"/>
      <c r="AL192" s="18"/>
      <c r="AM192" s="15">
        <f t="shared" ref="AM192" si="91">IF(AND($AM$2=1,$Y$2=1),IF(AND(Z192=AG192,AA192=AH192,AB192=AI192,AC192=AJ192,AD192=AK192,AE192=AL192),1,IF($AF192=1,99,-1)),0)</f>
        <v>0</v>
      </c>
      <c r="AN192" s="15">
        <v>1</v>
      </c>
      <c r="AO192" s="7">
        <v>15</v>
      </c>
      <c r="AP192" s="7">
        <f t="shared" si="90"/>
        <v>15</v>
      </c>
    </row>
    <row r="193" spans="2:42" x14ac:dyDescent="0.25">
      <c r="B193" s="131" t="s">
        <v>110</v>
      </c>
      <c r="C193" s="131"/>
      <c r="D193" s="131"/>
      <c r="E193" s="131"/>
      <c r="F193" s="131"/>
      <c r="G193" s="131"/>
      <c r="H193" s="131"/>
      <c r="I193" s="100"/>
      <c r="J193" s="100"/>
      <c r="K193" s="100"/>
      <c r="N193" s="6" t="str">
        <f t="shared" si="83"/>
        <v/>
      </c>
      <c r="P193" s="89" t="str">
        <f t="shared" si="84"/>
        <v/>
      </c>
      <c r="Q193" s="89" t="str">
        <f t="shared" si="85"/>
        <v/>
      </c>
      <c r="R193" s="86" t="s">
        <v>187</v>
      </c>
      <c r="S193" s="18" t="s">
        <v>12</v>
      </c>
      <c r="T193" s="18"/>
      <c r="U193" s="21"/>
      <c r="V193" s="21"/>
      <c r="W193" s="21"/>
      <c r="X193" s="21"/>
      <c r="Y193" s="15">
        <f t="shared" si="86"/>
        <v>0</v>
      </c>
      <c r="Z193" s="19">
        <f t="shared" si="87"/>
        <v>0</v>
      </c>
      <c r="AA193" s="19">
        <f t="shared" si="87"/>
        <v>0</v>
      </c>
      <c r="AB193" s="19"/>
      <c r="AC193" s="19"/>
      <c r="AD193" s="19"/>
      <c r="AE193" s="19"/>
      <c r="AF193" s="19">
        <f t="shared" si="88"/>
        <v>0</v>
      </c>
      <c r="AG193" s="18">
        <f t="shared" si="89"/>
        <v>1</v>
      </c>
      <c r="AH193" s="18">
        <f t="shared" si="89"/>
        <v>0</v>
      </c>
      <c r="AI193" s="18"/>
      <c r="AJ193" s="18"/>
      <c r="AK193" s="18"/>
      <c r="AL193" s="18"/>
      <c r="AM193" s="15">
        <f t="shared" ref="AM193:AM197" si="92">IF(AND($AM$2=1,$Y$2=1),IF(AND(Z193=AG193,AA193=AH193,AB193=AI193,AC193=AJ193,AD193=AK193,AE193=AL193),1,IF($AF193=1,99,-1)),0)</f>
        <v>0</v>
      </c>
      <c r="AN193" s="15">
        <v>1</v>
      </c>
      <c r="AO193" s="7">
        <v>15</v>
      </c>
      <c r="AP193" s="7">
        <f t="shared" si="90"/>
        <v>15</v>
      </c>
    </row>
    <row r="194" spans="2:42" x14ac:dyDescent="0.25">
      <c r="B194" s="131" t="s">
        <v>202</v>
      </c>
      <c r="C194" s="131"/>
      <c r="D194" s="131"/>
      <c r="E194" s="131"/>
      <c r="F194" s="131"/>
      <c r="G194" s="131"/>
      <c r="H194" s="131"/>
      <c r="I194" s="100"/>
      <c r="J194" s="100"/>
      <c r="K194" s="100"/>
      <c r="N194" s="6" t="str">
        <f t="shared" si="83"/>
        <v/>
      </c>
      <c r="P194" s="89" t="str">
        <f t="shared" si="84"/>
        <v/>
      </c>
      <c r="Q194" s="89" t="str">
        <f t="shared" si="85"/>
        <v/>
      </c>
      <c r="R194" s="86" t="s">
        <v>187</v>
      </c>
      <c r="S194" s="18"/>
      <c r="T194" s="18" t="s">
        <v>12</v>
      </c>
      <c r="U194" s="21"/>
      <c r="V194" s="21"/>
      <c r="W194" s="21"/>
      <c r="X194" s="21"/>
      <c r="Y194" s="15">
        <f t="shared" si="86"/>
        <v>0</v>
      </c>
      <c r="Z194" s="19">
        <f t="shared" si="87"/>
        <v>0</v>
      </c>
      <c r="AA194" s="19">
        <f t="shared" si="87"/>
        <v>0</v>
      </c>
      <c r="AB194" s="19"/>
      <c r="AC194" s="19"/>
      <c r="AD194" s="19"/>
      <c r="AE194" s="19"/>
      <c r="AF194" s="19">
        <f t="shared" si="88"/>
        <v>0</v>
      </c>
      <c r="AG194" s="18">
        <f t="shared" si="89"/>
        <v>0</v>
      </c>
      <c r="AH194" s="18">
        <f t="shared" si="89"/>
        <v>1</v>
      </c>
      <c r="AI194" s="18"/>
      <c r="AJ194" s="18"/>
      <c r="AK194" s="18"/>
      <c r="AL194" s="18"/>
      <c r="AM194" s="15">
        <f t="shared" si="92"/>
        <v>0</v>
      </c>
      <c r="AN194" s="15">
        <v>1</v>
      </c>
      <c r="AO194" s="7">
        <v>15</v>
      </c>
      <c r="AP194" s="7">
        <f t="shared" si="90"/>
        <v>15</v>
      </c>
    </row>
    <row r="195" spans="2:42" x14ac:dyDescent="0.25">
      <c r="B195" s="131" t="s">
        <v>111</v>
      </c>
      <c r="C195" s="131"/>
      <c r="D195" s="131"/>
      <c r="E195" s="131"/>
      <c r="F195" s="131"/>
      <c r="G195" s="131"/>
      <c r="H195" s="131"/>
      <c r="I195" s="100"/>
      <c r="J195" s="100"/>
      <c r="K195" s="100"/>
      <c r="N195" s="6" t="str">
        <f t="shared" si="83"/>
        <v/>
      </c>
      <c r="P195" s="89" t="str">
        <f t="shared" si="84"/>
        <v/>
      </c>
      <c r="Q195" s="89" t="str">
        <f t="shared" si="85"/>
        <v/>
      </c>
      <c r="R195" s="86" t="s">
        <v>187</v>
      </c>
      <c r="S195" s="18"/>
      <c r="T195" s="18" t="s">
        <v>12</v>
      </c>
      <c r="U195" s="21"/>
      <c r="V195" s="21"/>
      <c r="W195" s="21"/>
      <c r="X195" s="21"/>
      <c r="Y195" s="15">
        <f t="shared" si="86"/>
        <v>0</v>
      </c>
      <c r="Z195" s="19">
        <f t="shared" si="87"/>
        <v>0</v>
      </c>
      <c r="AA195" s="19">
        <f t="shared" si="87"/>
        <v>0</v>
      </c>
      <c r="AB195" s="19"/>
      <c r="AC195" s="19"/>
      <c r="AD195" s="19"/>
      <c r="AE195" s="19"/>
      <c r="AF195" s="19">
        <f t="shared" si="88"/>
        <v>0</v>
      </c>
      <c r="AG195" s="18">
        <f t="shared" si="89"/>
        <v>0</v>
      </c>
      <c r="AH195" s="18">
        <f t="shared" si="89"/>
        <v>1</v>
      </c>
      <c r="AI195" s="18"/>
      <c r="AJ195" s="18"/>
      <c r="AK195" s="18"/>
      <c r="AL195" s="18"/>
      <c r="AM195" s="15">
        <f t="shared" si="92"/>
        <v>0</v>
      </c>
      <c r="AN195" s="15">
        <v>1</v>
      </c>
      <c r="AO195" s="7">
        <v>15</v>
      </c>
      <c r="AP195" s="7">
        <f t="shared" si="90"/>
        <v>15</v>
      </c>
    </row>
    <row r="196" spans="2:42" x14ac:dyDescent="0.25">
      <c r="B196" s="131" t="s">
        <v>203</v>
      </c>
      <c r="C196" s="131"/>
      <c r="D196" s="131"/>
      <c r="E196" s="131"/>
      <c r="F196" s="131"/>
      <c r="G196" s="131"/>
      <c r="H196" s="131"/>
      <c r="I196" s="100"/>
      <c r="J196" s="100"/>
      <c r="K196" s="100"/>
      <c r="N196" s="6" t="str">
        <f t="shared" si="83"/>
        <v/>
      </c>
      <c r="P196" s="89" t="str">
        <f t="shared" si="84"/>
        <v/>
      </c>
      <c r="Q196" s="89" t="str">
        <f t="shared" si="85"/>
        <v/>
      </c>
      <c r="R196" s="86" t="s">
        <v>187</v>
      </c>
      <c r="S196" s="18" t="s">
        <v>12</v>
      </c>
      <c r="T196" s="18"/>
      <c r="U196" s="21"/>
      <c r="V196" s="21"/>
      <c r="W196" s="21"/>
      <c r="X196" s="21"/>
      <c r="Y196" s="15">
        <f t="shared" si="86"/>
        <v>0</v>
      </c>
      <c r="Z196" s="19">
        <f t="shared" si="87"/>
        <v>0</v>
      </c>
      <c r="AA196" s="19">
        <f t="shared" si="87"/>
        <v>0</v>
      </c>
      <c r="AB196" s="19"/>
      <c r="AC196" s="19"/>
      <c r="AD196" s="19"/>
      <c r="AE196" s="19"/>
      <c r="AF196" s="19">
        <f t="shared" si="88"/>
        <v>0</v>
      </c>
      <c r="AG196" s="18">
        <f t="shared" si="89"/>
        <v>1</v>
      </c>
      <c r="AH196" s="18">
        <f t="shared" si="89"/>
        <v>0</v>
      </c>
      <c r="AI196" s="18"/>
      <c r="AJ196" s="18"/>
      <c r="AK196" s="18"/>
      <c r="AL196" s="18"/>
      <c r="AM196" s="15">
        <f t="shared" si="92"/>
        <v>0</v>
      </c>
      <c r="AN196" s="15">
        <v>1</v>
      </c>
      <c r="AO196" s="7">
        <v>15</v>
      </c>
      <c r="AP196" s="7">
        <f t="shared" si="90"/>
        <v>15</v>
      </c>
    </row>
    <row r="197" spans="2:42" x14ac:dyDescent="0.25">
      <c r="B197" s="131" t="s">
        <v>194</v>
      </c>
      <c r="C197" s="131"/>
      <c r="D197" s="131"/>
      <c r="E197" s="131"/>
      <c r="F197" s="131"/>
      <c r="G197" s="131"/>
      <c r="H197" s="131"/>
      <c r="I197" s="100"/>
      <c r="J197" s="100"/>
      <c r="K197" s="100"/>
      <c r="N197" s="6" t="str">
        <f t="shared" si="83"/>
        <v/>
      </c>
      <c r="P197" s="89" t="str">
        <f t="shared" si="84"/>
        <v/>
      </c>
      <c r="Q197" s="89" t="str">
        <f t="shared" si="85"/>
        <v/>
      </c>
      <c r="R197" s="86" t="s">
        <v>187</v>
      </c>
      <c r="S197" s="18" t="s">
        <v>12</v>
      </c>
      <c r="T197" s="18"/>
      <c r="U197" s="21"/>
      <c r="V197" s="21"/>
      <c r="W197" s="21"/>
      <c r="X197" s="21"/>
      <c r="Y197" s="15">
        <f t="shared" si="86"/>
        <v>0</v>
      </c>
      <c r="Z197" s="19">
        <f t="shared" si="87"/>
        <v>0</v>
      </c>
      <c r="AA197" s="19">
        <f t="shared" si="87"/>
        <v>0</v>
      </c>
      <c r="AB197" s="19"/>
      <c r="AC197" s="19"/>
      <c r="AD197" s="19"/>
      <c r="AE197" s="19"/>
      <c r="AF197" s="19">
        <f t="shared" si="88"/>
        <v>0</v>
      </c>
      <c r="AG197" s="18">
        <f t="shared" si="89"/>
        <v>1</v>
      </c>
      <c r="AH197" s="18">
        <f t="shared" si="89"/>
        <v>0</v>
      </c>
      <c r="AI197" s="18"/>
      <c r="AJ197" s="18"/>
      <c r="AK197" s="18"/>
      <c r="AL197" s="18"/>
      <c r="AM197" s="15">
        <f t="shared" si="92"/>
        <v>0</v>
      </c>
      <c r="AN197" s="15">
        <v>1</v>
      </c>
      <c r="AO197" s="7">
        <v>15</v>
      </c>
      <c r="AP197" s="7">
        <f t="shared" si="90"/>
        <v>15</v>
      </c>
    </row>
    <row r="198" spans="2:42" ht="15.75" thickBot="1" x14ac:dyDescent="0.3">
      <c r="B198" s="41"/>
      <c r="C198" s="41"/>
      <c r="D198" s="41"/>
      <c r="E198" s="41"/>
      <c r="F198" s="41"/>
      <c r="G198" s="41"/>
      <c r="H198" s="41"/>
      <c r="I198" s="40"/>
      <c r="J198" s="40"/>
      <c r="K198" s="40"/>
      <c r="L198" s="40"/>
      <c r="M198" s="40"/>
      <c r="N198" s="40"/>
      <c r="O198" s="40"/>
      <c r="P198" s="90"/>
      <c r="Q198" s="98"/>
      <c r="R198" s="91" t="s">
        <v>187</v>
      </c>
      <c r="S198" s="57"/>
      <c r="T198" s="57"/>
      <c r="U198" s="57"/>
      <c r="V198" s="57"/>
      <c r="W198" s="57"/>
      <c r="X198" s="57"/>
      <c r="Y198" s="55"/>
      <c r="Z198" s="58"/>
      <c r="AA198" s="58"/>
      <c r="AB198" s="58"/>
      <c r="AC198" s="58"/>
      <c r="AD198" s="58"/>
      <c r="AE198" s="58"/>
      <c r="AF198" s="58"/>
      <c r="AG198" s="57"/>
      <c r="AH198" s="57"/>
      <c r="AI198" s="57"/>
      <c r="AJ198" s="57"/>
      <c r="AK198" s="57"/>
      <c r="AL198" s="57"/>
      <c r="AM198" s="55"/>
      <c r="AN198" s="55"/>
    </row>
    <row r="199" spans="2:42" x14ac:dyDescent="0.25">
      <c r="R199" s="86" t="s">
        <v>187</v>
      </c>
    </row>
    <row r="200" spans="2:42" ht="30" x14ac:dyDescent="0.25">
      <c r="B200" s="129" t="s">
        <v>144</v>
      </c>
      <c r="C200" s="129"/>
      <c r="D200" s="129"/>
      <c r="E200" s="129"/>
      <c r="F200" s="129"/>
      <c r="G200" s="129"/>
      <c r="H200" s="129"/>
      <c r="I200" s="9" t="s">
        <v>96</v>
      </c>
      <c r="J200" s="25" t="s">
        <v>97</v>
      </c>
      <c r="K200" s="11" t="s">
        <v>21</v>
      </c>
      <c r="R200" s="86" t="s">
        <v>187</v>
      </c>
      <c r="S200" s="10" t="str">
        <f>I200</f>
        <v>Richtig</v>
      </c>
      <c r="T200" s="10" t="str">
        <f>J200</f>
        <v>Falsch</v>
      </c>
      <c r="U200" s="10"/>
      <c r="V200" s="10"/>
      <c r="W200" s="10"/>
      <c r="X200" s="10"/>
      <c r="AM200" s="15">
        <f>COUNTIF(AM201:AM209,1)</f>
        <v>0</v>
      </c>
      <c r="AN200" s="15">
        <f>SUM(AN201:AN209)</f>
        <v>8</v>
      </c>
      <c r="AO200" s="77"/>
      <c r="AP200" s="77"/>
    </row>
    <row r="201" spans="2:42" x14ac:dyDescent="0.25">
      <c r="B201" s="128" t="s">
        <v>127</v>
      </c>
      <c r="C201" s="128"/>
      <c r="D201" s="128"/>
      <c r="E201" s="128"/>
      <c r="F201" s="128"/>
      <c r="G201" s="128"/>
      <c r="H201" s="128"/>
      <c r="I201" s="100"/>
      <c r="J201" s="100"/>
      <c r="K201" s="100"/>
      <c r="N201" s="6" t="str">
        <f t="shared" ref="N201:N208" si="93">IF(P201&lt;&gt;"",P201,"")&amp;IF(Q201&lt;&gt;"",Q201,"")</f>
        <v/>
      </c>
      <c r="P201" s="89" t="str">
        <f t="shared" ref="P201:P208" si="94">IF(AM201=1,"Ihre Antwort ist korrekt :-)",IF(AM201=-1,"Die Antwort ist nicht korrekt",IF(AM201=99,"Weiss nicht","")))</f>
        <v/>
      </c>
      <c r="Q201" s="89" t="str">
        <f t="shared" ref="Q201:Q208" si="95">IF(Y201&gt;1,"Bitte nur eine Antwort",IF(AND($AM$2=1,Y201=0),"Antwort fehlt",""))</f>
        <v/>
      </c>
      <c r="R201" s="86" t="s">
        <v>187</v>
      </c>
      <c r="S201" s="18"/>
      <c r="T201" s="18" t="s">
        <v>12</v>
      </c>
      <c r="U201" s="21"/>
      <c r="V201" s="21"/>
      <c r="W201" s="21"/>
      <c r="X201" s="21"/>
      <c r="Y201" s="15">
        <f t="shared" ref="Y201:Y208" si="96">SUM(Z201:AF201)</f>
        <v>0</v>
      </c>
      <c r="Z201" s="19">
        <f t="shared" ref="Z201:AA208" si="97">LEN(TRIM(I201))</f>
        <v>0</v>
      </c>
      <c r="AA201" s="19">
        <f t="shared" si="97"/>
        <v>0</v>
      </c>
      <c r="AB201" s="19"/>
      <c r="AC201" s="19"/>
      <c r="AD201" s="19"/>
      <c r="AE201" s="19"/>
      <c r="AF201" s="19">
        <f t="shared" ref="AF201:AF208" si="98">LEN(TRIM(K201))</f>
        <v>0</v>
      </c>
      <c r="AG201" s="18">
        <f t="shared" ref="AG201:AH208" si="99">LEN(TRIM(S201))</f>
        <v>0</v>
      </c>
      <c r="AH201" s="18">
        <f t="shared" si="99"/>
        <v>1</v>
      </c>
      <c r="AI201" s="18"/>
      <c r="AJ201" s="18"/>
      <c r="AK201" s="18"/>
      <c r="AL201" s="18"/>
      <c r="AM201" s="15">
        <f>IF(AND($AM$2=1,$Y$2=1),IF(AND(Z201=AG201,AA201=AH201,AB201=AI201,AC201=AJ201,AD201=AK201,AE201=AL201),1,IF($AF201=1,99,-1)),0)</f>
        <v>0</v>
      </c>
      <c r="AN201" s="15">
        <v>1</v>
      </c>
      <c r="AO201" s="7">
        <v>16</v>
      </c>
      <c r="AP201" s="7">
        <f t="shared" ref="AP201:AP208" si="100">IF(Y201=0,AO201,"")</f>
        <v>16</v>
      </c>
    </row>
    <row r="202" spans="2:42" x14ac:dyDescent="0.25">
      <c r="B202" s="128" t="s">
        <v>128</v>
      </c>
      <c r="C202" s="128"/>
      <c r="D202" s="128"/>
      <c r="E202" s="128"/>
      <c r="F202" s="128"/>
      <c r="G202" s="128"/>
      <c r="H202" s="128"/>
      <c r="I202" s="100"/>
      <c r="J202" s="100"/>
      <c r="K202" s="100"/>
      <c r="N202" s="6" t="str">
        <f t="shared" si="93"/>
        <v/>
      </c>
      <c r="P202" s="89" t="str">
        <f t="shared" si="94"/>
        <v/>
      </c>
      <c r="Q202" s="89" t="str">
        <f t="shared" si="95"/>
        <v/>
      </c>
      <c r="R202" s="86" t="s">
        <v>187</v>
      </c>
      <c r="S202" s="18"/>
      <c r="T202" s="18" t="s">
        <v>12</v>
      </c>
      <c r="U202" s="21"/>
      <c r="V202" s="21"/>
      <c r="W202" s="21"/>
      <c r="X202" s="21"/>
      <c r="Y202" s="15">
        <f t="shared" si="96"/>
        <v>0</v>
      </c>
      <c r="Z202" s="19">
        <f t="shared" si="97"/>
        <v>0</v>
      </c>
      <c r="AA202" s="19">
        <f t="shared" si="97"/>
        <v>0</v>
      </c>
      <c r="AB202" s="19"/>
      <c r="AC202" s="19"/>
      <c r="AD202" s="19"/>
      <c r="AE202" s="19"/>
      <c r="AF202" s="19">
        <f t="shared" si="98"/>
        <v>0</v>
      </c>
      <c r="AG202" s="18">
        <f t="shared" si="99"/>
        <v>0</v>
      </c>
      <c r="AH202" s="18">
        <f t="shared" si="99"/>
        <v>1</v>
      </c>
      <c r="AI202" s="18"/>
      <c r="AJ202" s="18"/>
      <c r="AK202" s="18"/>
      <c r="AL202" s="18"/>
      <c r="AM202" s="15">
        <f t="shared" ref="AM202:AM206" si="101">IF(AND($AM$2=1,$Y$2=1),IF(AND(Z202=AG202,AA202=AH202,AB202=AI202,AC202=AJ202,AD202=AK202,AE202=AL202),1,IF($AF202=1,99,-1)),0)</f>
        <v>0</v>
      </c>
      <c r="AN202" s="15">
        <v>1</v>
      </c>
      <c r="AO202" s="7">
        <v>16</v>
      </c>
      <c r="AP202" s="7">
        <f t="shared" si="100"/>
        <v>16</v>
      </c>
    </row>
    <row r="203" spans="2:42" x14ac:dyDescent="0.25">
      <c r="B203" s="128" t="s">
        <v>129</v>
      </c>
      <c r="C203" s="128"/>
      <c r="D203" s="128"/>
      <c r="E203" s="128"/>
      <c r="F203" s="128"/>
      <c r="G203" s="128"/>
      <c r="H203" s="128"/>
      <c r="I203" s="100"/>
      <c r="J203" s="100"/>
      <c r="K203" s="100"/>
      <c r="N203" s="6" t="str">
        <f t="shared" si="93"/>
        <v/>
      </c>
      <c r="P203" s="89" t="str">
        <f t="shared" si="94"/>
        <v/>
      </c>
      <c r="Q203" s="89" t="str">
        <f t="shared" si="95"/>
        <v/>
      </c>
      <c r="R203" s="86" t="s">
        <v>187</v>
      </c>
      <c r="S203" s="18"/>
      <c r="T203" s="18" t="s">
        <v>12</v>
      </c>
      <c r="U203" s="21"/>
      <c r="V203" s="21"/>
      <c r="W203" s="21"/>
      <c r="X203" s="21"/>
      <c r="Y203" s="15">
        <f t="shared" si="96"/>
        <v>0</v>
      </c>
      <c r="Z203" s="19">
        <f t="shared" si="97"/>
        <v>0</v>
      </c>
      <c r="AA203" s="19">
        <f t="shared" si="97"/>
        <v>0</v>
      </c>
      <c r="AB203" s="19"/>
      <c r="AC203" s="19"/>
      <c r="AD203" s="19"/>
      <c r="AE203" s="19"/>
      <c r="AF203" s="19">
        <f t="shared" si="98"/>
        <v>0</v>
      </c>
      <c r="AG203" s="18">
        <f t="shared" si="99"/>
        <v>0</v>
      </c>
      <c r="AH203" s="18">
        <f t="shared" si="99"/>
        <v>1</v>
      </c>
      <c r="AI203" s="18"/>
      <c r="AJ203" s="18"/>
      <c r="AK203" s="18"/>
      <c r="AL203" s="18"/>
      <c r="AM203" s="15">
        <f t="shared" si="101"/>
        <v>0</v>
      </c>
      <c r="AN203" s="15">
        <v>1</v>
      </c>
      <c r="AO203" s="7">
        <v>16</v>
      </c>
      <c r="AP203" s="7">
        <f t="shared" si="100"/>
        <v>16</v>
      </c>
    </row>
    <row r="204" spans="2:42" x14ac:dyDescent="0.25">
      <c r="B204" s="128" t="s">
        <v>130</v>
      </c>
      <c r="C204" s="128"/>
      <c r="D204" s="128"/>
      <c r="E204" s="128"/>
      <c r="F204" s="128"/>
      <c r="G204" s="128"/>
      <c r="H204" s="128"/>
      <c r="I204" s="100"/>
      <c r="J204" s="100"/>
      <c r="K204" s="100"/>
      <c r="N204" s="6" t="str">
        <f t="shared" si="93"/>
        <v/>
      </c>
      <c r="P204" s="89" t="str">
        <f t="shared" si="94"/>
        <v/>
      </c>
      <c r="Q204" s="89" t="str">
        <f t="shared" si="95"/>
        <v/>
      </c>
      <c r="R204" s="86" t="s">
        <v>187</v>
      </c>
      <c r="S204" s="18"/>
      <c r="T204" s="18" t="s">
        <v>12</v>
      </c>
      <c r="U204" s="21"/>
      <c r="V204" s="21"/>
      <c r="W204" s="21"/>
      <c r="X204" s="21"/>
      <c r="Y204" s="15">
        <f t="shared" si="96"/>
        <v>0</v>
      </c>
      <c r="Z204" s="19">
        <f t="shared" si="97"/>
        <v>0</v>
      </c>
      <c r="AA204" s="19">
        <f t="shared" si="97"/>
        <v>0</v>
      </c>
      <c r="AB204" s="19"/>
      <c r="AC204" s="19"/>
      <c r="AD204" s="19"/>
      <c r="AE204" s="19"/>
      <c r="AF204" s="19">
        <f t="shared" si="98"/>
        <v>0</v>
      </c>
      <c r="AG204" s="18">
        <f t="shared" si="99"/>
        <v>0</v>
      </c>
      <c r="AH204" s="18">
        <f t="shared" si="99"/>
        <v>1</v>
      </c>
      <c r="AI204" s="18"/>
      <c r="AJ204" s="18"/>
      <c r="AK204" s="18"/>
      <c r="AL204" s="18"/>
      <c r="AM204" s="15">
        <f t="shared" si="101"/>
        <v>0</v>
      </c>
      <c r="AN204" s="15">
        <v>1</v>
      </c>
      <c r="AO204" s="7">
        <v>16</v>
      </c>
      <c r="AP204" s="7">
        <f t="shared" si="100"/>
        <v>16</v>
      </c>
    </row>
    <row r="205" spans="2:42" x14ac:dyDescent="0.25">
      <c r="B205" s="128" t="s">
        <v>131</v>
      </c>
      <c r="C205" s="128"/>
      <c r="D205" s="128"/>
      <c r="E205" s="128"/>
      <c r="F205" s="128"/>
      <c r="G205" s="128"/>
      <c r="H205" s="128"/>
      <c r="I205" s="100"/>
      <c r="J205" s="100"/>
      <c r="K205" s="100"/>
      <c r="N205" s="6" t="str">
        <f t="shared" si="93"/>
        <v/>
      </c>
      <c r="P205" s="89" t="str">
        <f t="shared" si="94"/>
        <v/>
      </c>
      <c r="Q205" s="89" t="str">
        <f t="shared" si="95"/>
        <v/>
      </c>
      <c r="R205" s="86" t="s">
        <v>187</v>
      </c>
      <c r="S205" s="18" t="s">
        <v>12</v>
      </c>
      <c r="T205" s="18"/>
      <c r="U205" s="21"/>
      <c r="V205" s="21"/>
      <c r="W205" s="21"/>
      <c r="X205" s="21"/>
      <c r="Y205" s="15">
        <f t="shared" si="96"/>
        <v>0</v>
      </c>
      <c r="Z205" s="19">
        <f t="shared" si="97"/>
        <v>0</v>
      </c>
      <c r="AA205" s="19">
        <f t="shared" si="97"/>
        <v>0</v>
      </c>
      <c r="AB205" s="19"/>
      <c r="AC205" s="19"/>
      <c r="AD205" s="19"/>
      <c r="AE205" s="19"/>
      <c r="AF205" s="19">
        <f t="shared" si="98"/>
        <v>0</v>
      </c>
      <c r="AG205" s="18">
        <f t="shared" si="99"/>
        <v>1</v>
      </c>
      <c r="AH205" s="18">
        <f t="shared" si="99"/>
        <v>0</v>
      </c>
      <c r="AI205" s="18"/>
      <c r="AJ205" s="18"/>
      <c r="AK205" s="18"/>
      <c r="AL205" s="18"/>
      <c r="AM205" s="15">
        <f t="shared" si="101"/>
        <v>0</v>
      </c>
      <c r="AN205" s="15">
        <v>1</v>
      </c>
      <c r="AO205" s="7">
        <v>16</v>
      </c>
      <c r="AP205" s="7">
        <f t="shared" si="100"/>
        <v>16</v>
      </c>
    </row>
    <row r="206" spans="2:42" x14ac:dyDescent="0.25">
      <c r="B206" s="128" t="s">
        <v>132</v>
      </c>
      <c r="C206" s="128"/>
      <c r="D206" s="128"/>
      <c r="E206" s="128"/>
      <c r="F206" s="128"/>
      <c r="G206" s="128"/>
      <c r="H206" s="128"/>
      <c r="I206" s="100"/>
      <c r="J206" s="100"/>
      <c r="K206" s="100"/>
      <c r="N206" s="6" t="str">
        <f t="shared" si="93"/>
        <v/>
      </c>
      <c r="P206" s="89" t="str">
        <f t="shared" si="94"/>
        <v/>
      </c>
      <c r="Q206" s="89" t="str">
        <f t="shared" si="95"/>
        <v/>
      </c>
      <c r="R206" s="86" t="s">
        <v>187</v>
      </c>
      <c r="S206" s="18"/>
      <c r="T206" s="18" t="s">
        <v>12</v>
      </c>
      <c r="U206" s="21"/>
      <c r="V206" s="21"/>
      <c r="W206" s="21"/>
      <c r="X206" s="21"/>
      <c r="Y206" s="15">
        <f t="shared" si="96"/>
        <v>0</v>
      </c>
      <c r="Z206" s="19">
        <f t="shared" si="97"/>
        <v>0</v>
      </c>
      <c r="AA206" s="19">
        <f t="shared" si="97"/>
        <v>0</v>
      </c>
      <c r="AB206" s="19"/>
      <c r="AC206" s="19"/>
      <c r="AD206" s="19"/>
      <c r="AE206" s="19"/>
      <c r="AF206" s="19">
        <f t="shared" si="98"/>
        <v>0</v>
      </c>
      <c r="AG206" s="18">
        <f t="shared" si="99"/>
        <v>0</v>
      </c>
      <c r="AH206" s="18">
        <f t="shared" si="99"/>
        <v>1</v>
      </c>
      <c r="AI206" s="18"/>
      <c r="AJ206" s="18"/>
      <c r="AK206" s="18"/>
      <c r="AL206" s="18"/>
      <c r="AM206" s="15">
        <f t="shared" si="101"/>
        <v>0</v>
      </c>
      <c r="AN206" s="15">
        <v>1</v>
      </c>
      <c r="AO206" s="7">
        <v>16</v>
      </c>
      <c r="AP206" s="7">
        <f t="shared" si="100"/>
        <v>16</v>
      </c>
    </row>
    <row r="207" spans="2:42" x14ac:dyDescent="0.25">
      <c r="B207" s="128" t="s">
        <v>133</v>
      </c>
      <c r="C207" s="128"/>
      <c r="D207" s="128"/>
      <c r="E207" s="128"/>
      <c r="F207" s="128"/>
      <c r="G207" s="128"/>
      <c r="H207" s="128"/>
      <c r="I207" s="100"/>
      <c r="J207" s="100"/>
      <c r="K207" s="100"/>
      <c r="N207" s="6" t="str">
        <f t="shared" si="93"/>
        <v/>
      </c>
      <c r="P207" s="89" t="str">
        <f t="shared" si="94"/>
        <v/>
      </c>
      <c r="Q207" s="89" t="str">
        <f t="shared" si="95"/>
        <v/>
      </c>
      <c r="R207" s="86" t="s">
        <v>187</v>
      </c>
      <c r="S207" s="18" t="s">
        <v>12</v>
      </c>
      <c r="T207" s="18"/>
      <c r="U207" s="21"/>
      <c r="V207" s="21"/>
      <c r="W207" s="21"/>
      <c r="X207" s="21"/>
      <c r="Y207" s="15">
        <f t="shared" si="96"/>
        <v>0</v>
      </c>
      <c r="Z207" s="19">
        <f t="shared" si="97"/>
        <v>0</v>
      </c>
      <c r="AA207" s="19">
        <f t="shared" si="97"/>
        <v>0</v>
      </c>
      <c r="AB207" s="19"/>
      <c r="AC207" s="19"/>
      <c r="AD207" s="19"/>
      <c r="AE207" s="19"/>
      <c r="AF207" s="19">
        <f t="shared" si="98"/>
        <v>0</v>
      </c>
      <c r="AG207" s="18">
        <f t="shared" si="99"/>
        <v>1</v>
      </c>
      <c r="AH207" s="18">
        <f t="shared" si="99"/>
        <v>0</v>
      </c>
      <c r="AI207" s="18"/>
      <c r="AJ207" s="18"/>
      <c r="AK207" s="18"/>
      <c r="AL207" s="18"/>
      <c r="AM207" s="15">
        <f t="shared" ref="AM207:AM208" si="102">IF(AND($AM$2=1,$Y$2=1),IF(AND(Z207=AG207,AA207=AH207,AB207=AI207,AC207=AJ207,AD207=AK207,AE207=AL207),1,IF($AF207=1,99,-1)),0)</f>
        <v>0</v>
      </c>
      <c r="AN207" s="15">
        <v>1</v>
      </c>
      <c r="AO207" s="7">
        <v>16</v>
      </c>
      <c r="AP207" s="7">
        <f t="shared" si="100"/>
        <v>16</v>
      </c>
    </row>
    <row r="208" spans="2:42" x14ac:dyDescent="0.25">
      <c r="B208" s="128" t="s">
        <v>134</v>
      </c>
      <c r="C208" s="128"/>
      <c r="D208" s="128"/>
      <c r="E208" s="128"/>
      <c r="F208" s="128"/>
      <c r="G208" s="128"/>
      <c r="H208" s="128"/>
      <c r="I208" s="100"/>
      <c r="J208" s="100"/>
      <c r="K208" s="100"/>
      <c r="N208" s="6" t="str">
        <f t="shared" si="93"/>
        <v/>
      </c>
      <c r="P208" s="89" t="str">
        <f t="shared" si="94"/>
        <v/>
      </c>
      <c r="Q208" s="89" t="str">
        <f t="shared" si="95"/>
        <v/>
      </c>
      <c r="R208" s="86" t="s">
        <v>187</v>
      </c>
      <c r="S208" s="18"/>
      <c r="T208" s="18" t="s">
        <v>12</v>
      </c>
      <c r="U208" s="21"/>
      <c r="V208" s="21"/>
      <c r="W208" s="21"/>
      <c r="X208" s="21"/>
      <c r="Y208" s="15">
        <f t="shared" si="96"/>
        <v>0</v>
      </c>
      <c r="Z208" s="19">
        <f t="shared" si="97"/>
        <v>0</v>
      </c>
      <c r="AA208" s="19">
        <f t="shared" si="97"/>
        <v>0</v>
      </c>
      <c r="AB208" s="19"/>
      <c r="AC208" s="19"/>
      <c r="AD208" s="19"/>
      <c r="AE208" s="19"/>
      <c r="AF208" s="19">
        <f t="shared" si="98"/>
        <v>0</v>
      </c>
      <c r="AG208" s="18">
        <f t="shared" si="99"/>
        <v>0</v>
      </c>
      <c r="AH208" s="18">
        <f t="shared" si="99"/>
        <v>1</v>
      </c>
      <c r="AI208" s="18"/>
      <c r="AJ208" s="18"/>
      <c r="AK208" s="18"/>
      <c r="AL208" s="18"/>
      <c r="AM208" s="15">
        <f t="shared" si="102"/>
        <v>0</v>
      </c>
      <c r="AN208" s="15">
        <v>1</v>
      </c>
      <c r="AO208" s="7">
        <v>16</v>
      </c>
      <c r="AP208" s="7">
        <f t="shared" si="100"/>
        <v>16</v>
      </c>
    </row>
    <row r="209" spans="1:42" ht="15.75" thickBot="1" x14ac:dyDescent="0.3">
      <c r="A209" s="40"/>
      <c r="B209" s="53"/>
      <c r="C209" s="53"/>
      <c r="D209" s="53"/>
      <c r="E209" s="53"/>
      <c r="F209" s="53"/>
      <c r="G209" s="53"/>
      <c r="H209" s="53"/>
      <c r="I209" s="43"/>
      <c r="J209" s="43"/>
      <c r="K209" s="43"/>
      <c r="L209" s="43"/>
      <c r="M209" s="40"/>
      <c r="N209" s="40"/>
      <c r="O209" s="40"/>
      <c r="P209" s="90"/>
      <c r="Q209" s="90"/>
      <c r="R209" s="91" t="s">
        <v>187</v>
      </c>
      <c r="S209" s="54"/>
      <c r="T209" s="54"/>
      <c r="U209" s="54"/>
      <c r="V209" s="54"/>
      <c r="W209" s="54"/>
      <c r="X209" s="54"/>
      <c r="Y209" s="55"/>
      <c r="Z209" s="56"/>
      <c r="AA209" s="56"/>
      <c r="AB209" s="56"/>
      <c r="AC209" s="56"/>
      <c r="AD209" s="56"/>
      <c r="AE209" s="56"/>
      <c r="AF209" s="56"/>
      <c r="AG209" s="54"/>
      <c r="AH209" s="54"/>
      <c r="AI209" s="54"/>
      <c r="AJ209" s="54"/>
      <c r="AK209" s="54"/>
      <c r="AL209" s="54"/>
      <c r="AM209" s="55"/>
      <c r="AN209" s="55"/>
    </row>
    <row r="210" spans="1:42" x14ac:dyDescent="0.25">
      <c r="R210" s="86" t="s">
        <v>187</v>
      </c>
    </row>
    <row r="211" spans="1:42" ht="30" x14ac:dyDescent="0.25">
      <c r="B211" s="129" t="s">
        <v>147</v>
      </c>
      <c r="C211" s="129"/>
      <c r="D211" s="129"/>
      <c r="E211" s="129"/>
      <c r="F211" s="129"/>
      <c r="G211" s="129"/>
      <c r="H211" s="130"/>
      <c r="I211" s="9" t="s">
        <v>96</v>
      </c>
      <c r="J211" s="25" t="s">
        <v>97</v>
      </c>
      <c r="K211" s="11" t="s">
        <v>21</v>
      </c>
      <c r="R211" s="86" t="s">
        <v>187</v>
      </c>
      <c r="S211" s="10" t="str">
        <f>I211</f>
        <v>Richtig</v>
      </c>
      <c r="T211" s="10" t="str">
        <f>J211</f>
        <v>Falsch</v>
      </c>
      <c r="U211" s="10"/>
      <c r="V211" s="10"/>
      <c r="W211" s="10"/>
      <c r="X211" s="10"/>
      <c r="AM211" s="15">
        <f>COUNTIF(AM212:AM217,1)</f>
        <v>0</v>
      </c>
      <c r="AN211" s="15">
        <f>SUM(AN212:AN217)</f>
        <v>5</v>
      </c>
      <c r="AO211" s="77"/>
      <c r="AP211" s="77"/>
    </row>
    <row r="212" spans="1:42" x14ac:dyDescent="0.25">
      <c r="B212" s="128" t="s">
        <v>135</v>
      </c>
      <c r="C212" s="128"/>
      <c r="D212" s="128"/>
      <c r="E212" s="128"/>
      <c r="F212" s="128"/>
      <c r="G212" s="128"/>
      <c r="H212" s="128"/>
      <c r="I212" s="100"/>
      <c r="J212" s="100"/>
      <c r="K212" s="100"/>
      <c r="N212" s="6" t="str">
        <f t="shared" ref="N212:N216" si="103">IF(P212&lt;&gt;"",P212,"")&amp;IF(Q212&lt;&gt;"",Q212,"")</f>
        <v/>
      </c>
      <c r="P212" s="89" t="str">
        <f>IF(AM212=1,"Ihre Antwort ist korrekt :-)",IF(AM212=-1,"Die Antwort ist nicht korrekt",IF(AM212=99,"Weiss nicht","")))</f>
        <v/>
      </c>
      <c r="Q212" s="89" t="str">
        <f>IF(Y212&gt;1,"Bitte nur eine Antwort",IF(AND($AM$2=1,Y212=0),"Antwort fehlt",""))</f>
        <v/>
      </c>
      <c r="R212" s="86" t="s">
        <v>187</v>
      </c>
      <c r="S212" s="18"/>
      <c r="T212" s="18" t="s">
        <v>12</v>
      </c>
      <c r="U212" s="21"/>
      <c r="V212" s="21"/>
      <c r="W212" s="21"/>
      <c r="X212" s="21"/>
      <c r="Y212" s="15">
        <f t="shared" ref="Y212:Y216" si="104">SUM(Z212:AF212)</f>
        <v>0</v>
      </c>
      <c r="Z212" s="19">
        <f t="shared" ref="Z212:AA216" si="105">LEN(TRIM(I212))</f>
        <v>0</v>
      </c>
      <c r="AA212" s="19">
        <f t="shared" si="105"/>
        <v>0</v>
      </c>
      <c r="AB212" s="19"/>
      <c r="AC212" s="19"/>
      <c r="AD212" s="19"/>
      <c r="AE212" s="19"/>
      <c r="AF212" s="19">
        <f>LEN(TRIM(K212))</f>
        <v>0</v>
      </c>
      <c r="AG212" s="18">
        <f t="shared" ref="AG212:AH216" si="106">LEN(TRIM(S212))</f>
        <v>0</v>
      </c>
      <c r="AH212" s="18">
        <f t="shared" si="106"/>
        <v>1</v>
      </c>
      <c r="AI212" s="18"/>
      <c r="AJ212" s="18"/>
      <c r="AK212" s="18"/>
      <c r="AL212" s="18"/>
      <c r="AM212" s="15">
        <f>IF(AND($AM$2=1,$Y$2=1),IF(AND(Z212=AG212,AA212=AH212,AB212=AI212,AC212=AJ212,AD212=AK212,AE212=AL212),1,IF($AF212=1,99,-1)),0)</f>
        <v>0</v>
      </c>
      <c r="AN212" s="15">
        <v>1</v>
      </c>
      <c r="AO212" s="7">
        <v>17</v>
      </c>
      <c r="AP212" s="7">
        <f t="shared" ref="AP212:AP216" si="107">IF(Y212=0,AO212,"")</f>
        <v>17</v>
      </c>
    </row>
    <row r="213" spans="1:42" ht="15" customHeight="1" x14ac:dyDescent="0.25">
      <c r="B213" s="128" t="s">
        <v>136</v>
      </c>
      <c r="C213" s="128"/>
      <c r="D213" s="128"/>
      <c r="E213" s="128"/>
      <c r="F213" s="128"/>
      <c r="G213" s="128"/>
      <c r="H213" s="128"/>
      <c r="I213" s="100"/>
      <c r="J213" s="100"/>
      <c r="K213" s="100"/>
      <c r="N213" s="6" t="str">
        <f t="shared" si="103"/>
        <v/>
      </c>
      <c r="P213" s="89" t="str">
        <f>IF(AM213=1,"Ihre Antwort ist korrekt :-)",IF(AM213=-1,"Die Antwort ist nicht korrekt",IF(AM213=99,"Weiss nicht","")))</f>
        <v/>
      </c>
      <c r="Q213" s="89" t="str">
        <f>IF(Y213&gt;1,"Bitte nur eine Antwort",IF(AND($AM$2=1,Y213=0),"Antwort fehlt",""))</f>
        <v/>
      </c>
      <c r="R213" s="86" t="s">
        <v>187</v>
      </c>
      <c r="S213" s="18" t="s">
        <v>12</v>
      </c>
      <c r="T213" s="18"/>
      <c r="U213" s="21"/>
      <c r="V213" s="21"/>
      <c r="W213" s="21"/>
      <c r="X213" s="21"/>
      <c r="Y213" s="15">
        <f t="shared" si="104"/>
        <v>0</v>
      </c>
      <c r="Z213" s="19">
        <f t="shared" si="105"/>
        <v>0</v>
      </c>
      <c r="AA213" s="19">
        <f t="shared" si="105"/>
        <v>0</v>
      </c>
      <c r="AB213" s="19"/>
      <c r="AC213" s="19"/>
      <c r="AD213" s="19"/>
      <c r="AE213" s="19"/>
      <c r="AF213" s="19">
        <f>LEN(TRIM(K213))</f>
        <v>0</v>
      </c>
      <c r="AG213" s="18">
        <f t="shared" si="106"/>
        <v>1</v>
      </c>
      <c r="AH213" s="18">
        <f t="shared" si="106"/>
        <v>0</v>
      </c>
      <c r="AI213" s="18"/>
      <c r="AJ213" s="18"/>
      <c r="AK213" s="18"/>
      <c r="AL213" s="18"/>
      <c r="AM213" s="15">
        <f t="shared" ref="AM213:AM216" si="108">IF(AND($AM$2=1,$Y$2=1),IF(AND(Z213=AG213,AA213=AH213,AB213=AI213,AC213=AJ213,AD213=AK213,AE213=AL213),1,IF($AF213=1,99,-1)),0)</f>
        <v>0</v>
      </c>
      <c r="AN213" s="15">
        <v>1</v>
      </c>
      <c r="AO213" s="7">
        <v>17</v>
      </c>
      <c r="AP213" s="7">
        <f t="shared" si="107"/>
        <v>17</v>
      </c>
    </row>
    <row r="214" spans="1:42" x14ac:dyDescent="0.25">
      <c r="B214" s="128" t="s">
        <v>137</v>
      </c>
      <c r="C214" s="128"/>
      <c r="D214" s="128"/>
      <c r="E214" s="128"/>
      <c r="F214" s="128"/>
      <c r="G214" s="128"/>
      <c r="H214" s="128"/>
      <c r="I214" s="100"/>
      <c r="J214" s="100"/>
      <c r="K214" s="100"/>
      <c r="N214" s="6" t="str">
        <f t="shared" si="103"/>
        <v/>
      </c>
      <c r="P214" s="89" t="str">
        <f>IF(AM214=1,"Ihre Antwort ist korrekt :-)",IF(AM214=-1,"Die Antwort ist nicht korrekt",IF(AM214=99,"Weiss nicht","")))</f>
        <v/>
      </c>
      <c r="Q214" s="89" t="str">
        <f>IF(Y214&gt;1,"Bitte nur eine Antwort",IF(AND($AM$2=1,Y214=0),"Antwort fehlt",""))</f>
        <v/>
      </c>
      <c r="R214" s="86" t="s">
        <v>187</v>
      </c>
      <c r="S214" s="18"/>
      <c r="T214" s="18" t="s">
        <v>12</v>
      </c>
      <c r="U214" s="21"/>
      <c r="V214" s="21"/>
      <c r="W214" s="21"/>
      <c r="X214" s="21"/>
      <c r="Y214" s="15">
        <f t="shared" si="104"/>
        <v>0</v>
      </c>
      <c r="Z214" s="19">
        <f t="shared" si="105"/>
        <v>0</v>
      </c>
      <c r="AA214" s="19">
        <f t="shared" si="105"/>
        <v>0</v>
      </c>
      <c r="AB214" s="19"/>
      <c r="AC214" s="19"/>
      <c r="AD214" s="19"/>
      <c r="AE214" s="19"/>
      <c r="AF214" s="19">
        <f>LEN(TRIM(K214))</f>
        <v>0</v>
      </c>
      <c r="AG214" s="18">
        <f t="shared" si="106"/>
        <v>0</v>
      </c>
      <c r="AH214" s="18">
        <f t="shared" si="106"/>
        <v>1</v>
      </c>
      <c r="AI214" s="18"/>
      <c r="AJ214" s="18"/>
      <c r="AK214" s="18"/>
      <c r="AL214" s="18"/>
      <c r="AM214" s="15">
        <f t="shared" si="108"/>
        <v>0</v>
      </c>
      <c r="AN214" s="15">
        <v>1</v>
      </c>
      <c r="AO214" s="7">
        <v>17</v>
      </c>
      <c r="AP214" s="7">
        <f t="shared" si="107"/>
        <v>17</v>
      </c>
    </row>
    <row r="215" spans="1:42" x14ac:dyDescent="0.25">
      <c r="B215" s="128" t="s">
        <v>138</v>
      </c>
      <c r="C215" s="128"/>
      <c r="D215" s="128"/>
      <c r="E215" s="128"/>
      <c r="F215" s="128"/>
      <c r="G215" s="128"/>
      <c r="H215" s="128"/>
      <c r="I215" s="100"/>
      <c r="J215" s="100"/>
      <c r="K215" s="100"/>
      <c r="N215" s="6" t="str">
        <f t="shared" si="103"/>
        <v/>
      </c>
      <c r="P215" s="89" t="str">
        <f>IF(AM215=1,"Ihre Antwort ist korrekt :-)",IF(AM215=-1,"Die Antwort ist nicht korrekt",IF(AM215=99,"Weiss nicht","")))</f>
        <v/>
      </c>
      <c r="Q215" s="89" t="str">
        <f>IF(Y215&gt;1,"Bitte nur eine Antwort",IF(AND($AM$2=1,Y215=0),"Antwort fehlt",""))</f>
        <v/>
      </c>
      <c r="R215" s="86" t="s">
        <v>187</v>
      </c>
      <c r="S215" s="18" t="s">
        <v>12</v>
      </c>
      <c r="T215" s="18"/>
      <c r="U215" s="21"/>
      <c r="V215" s="21"/>
      <c r="W215" s="21"/>
      <c r="X215" s="21"/>
      <c r="Y215" s="15">
        <f t="shared" si="104"/>
        <v>0</v>
      </c>
      <c r="Z215" s="19">
        <f t="shared" si="105"/>
        <v>0</v>
      </c>
      <c r="AA215" s="19">
        <f t="shared" si="105"/>
        <v>0</v>
      </c>
      <c r="AB215" s="19"/>
      <c r="AC215" s="19"/>
      <c r="AD215" s="19"/>
      <c r="AE215" s="19"/>
      <c r="AF215" s="19">
        <f>LEN(TRIM(K215))</f>
        <v>0</v>
      </c>
      <c r="AG215" s="18">
        <f t="shared" si="106"/>
        <v>1</v>
      </c>
      <c r="AH215" s="18">
        <f t="shared" si="106"/>
        <v>0</v>
      </c>
      <c r="AI215" s="18"/>
      <c r="AJ215" s="18"/>
      <c r="AK215" s="18"/>
      <c r="AL215" s="18"/>
      <c r="AM215" s="15">
        <f t="shared" si="108"/>
        <v>0</v>
      </c>
      <c r="AN215" s="15">
        <v>1</v>
      </c>
      <c r="AO215" s="7">
        <v>17</v>
      </c>
      <c r="AP215" s="7">
        <f t="shared" si="107"/>
        <v>17</v>
      </c>
    </row>
    <row r="216" spans="1:42" x14ac:dyDescent="0.25">
      <c r="B216" s="128" t="s">
        <v>139</v>
      </c>
      <c r="C216" s="128"/>
      <c r="D216" s="128"/>
      <c r="E216" s="128"/>
      <c r="F216" s="128"/>
      <c r="G216" s="128"/>
      <c r="H216" s="128"/>
      <c r="I216" s="100"/>
      <c r="J216" s="100"/>
      <c r="K216" s="100"/>
      <c r="N216" s="6" t="str">
        <f t="shared" si="103"/>
        <v/>
      </c>
      <c r="P216" s="89" t="str">
        <f>IF(AM216=1,"Ihre Antwort ist korrekt :-)",IF(AM216=-1,"Die Antwort ist nicht korrekt",IF(AM216=99,"Weiss nicht","")))</f>
        <v/>
      </c>
      <c r="Q216" s="89" t="str">
        <f>IF(Y216&gt;1,"Bitte nur eine Antwort",IF(AND($AM$2=1,Y216=0),"Antwort fehlt",""))</f>
        <v/>
      </c>
      <c r="R216" s="86" t="s">
        <v>187</v>
      </c>
      <c r="S216" s="18"/>
      <c r="T216" s="18" t="s">
        <v>12</v>
      </c>
      <c r="U216" s="21"/>
      <c r="V216" s="21"/>
      <c r="W216" s="21"/>
      <c r="X216" s="21"/>
      <c r="Y216" s="15">
        <f t="shared" si="104"/>
        <v>0</v>
      </c>
      <c r="Z216" s="19">
        <f t="shared" si="105"/>
        <v>0</v>
      </c>
      <c r="AA216" s="19">
        <f t="shared" si="105"/>
        <v>0</v>
      </c>
      <c r="AB216" s="19"/>
      <c r="AC216" s="19"/>
      <c r="AD216" s="19"/>
      <c r="AE216" s="19"/>
      <c r="AF216" s="19">
        <f>LEN(TRIM(K216))</f>
        <v>0</v>
      </c>
      <c r="AG216" s="18">
        <f t="shared" si="106"/>
        <v>0</v>
      </c>
      <c r="AH216" s="18">
        <f t="shared" si="106"/>
        <v>1</v>
      </c>
      <c r="AI216" s="18"/>
      <c r="AJ216" s="18"/>
      <c r="AK216" s="18"/>
      <c r="AL216" s="18"/>
      <c r="AM216" s="15">
        <f t="shared" si="108"/>
        <v>0</v>
      </c>
      <c r="AN216" s="15">
        <v>1</v>
      </c>
      <c r="AO216" s="7">
        <v>17</v>
      </c>
      <c r="AP216" s="7">
        <f t="shared" si="107"/>
        <v>17</v>
      </c>
    </row>
    <row r="217" spans="1:42" ht="15.75" thickBot="1" x14ac:dyDescent="0.3">
      <c r="A217" s="40"/>
      <c r="B217" s="53"/>
      <c r="C217" s="53"/>
      <c r="D217" s="53"/>
      <c r="E217" s="53"/>
      <c r="F217" s="53"/>
      <c r="G217" s="53"/>
      <c r="H217" s="53"/>
      <c r="I217" s="43"/>
      <c r="J217" s="43"/>
      <c r="K217" s="43"/>
      <c r="L217" s="43"/>
      <c r="M217" s="40"/>
      <c r="N217" s="40"/>
      <c r="O217" s="40"/>
      <c r="P217" s="90"/>
      <c r="Q217" s="90"/>
      <c r="R217" s="91" t="s">
        <v>187</v>
      </c>
      <c r="S217" s="54"/>
      <c r="T217" s="54"/>
      <c r="U217" s="54"/>
      <c r="V217" s="54"/>
      <c r="W217" s="54"/>
      <c r="X217" s="54"/>
      <c r="Y217" s="55"/>
      <c r="Z217" s="56"/>
      <c r="AA217" s="56"/>
      <c r="AB217" s="56"/>
      <c r="AC217" s="56"/>
      <c r="AD217" s="56"/>
      <c r="AE217" s="56"/>
      <c r="AF217" s="56"/>
      <c r="AG217" s="54"/>
      <c r="AH217" s="54"/>
      <c r="AI217" s="54"/>
      <c r="AJ217" s="54"/>
      <c r="AK217" s="54"/>
      <c r="AL217" s="54"/>
      <c r="AM217" s="55"/>
      <c r="AN217" s="55"/>
    </row>
    <row r="218" spans="1:42" x14ac:dyDescent="0.25">
      <c r="R218" s="86" t="s">
        <v>187</v>
      </c>
    </row>
    <row r="219" spans="1:42" ht="30" x14ac:dyDescent="0.25">
      <c r="B219" s="129" t="s">
        <v>148</v>
      </c>
      <c r="C219" s="129"/>
      <c r="D219" s="129"/>
      <c r="E219" s="129"/>
      <c r="F219" s="129"/>
      <c r="G219" s="129"/>
      <c r="H219" s="130"/>
      <c r="I219" s="9" t="s">
        <v>96</v>
      </c>
      <c r="J219" s="25" t="s">
        <v>97</v>
      </c>
      <c r="K219" s="11" t="s">
        <v>21</v>
      </c>
      <c r="R219" s="86" t="s">
        <v>187</v>
      </c>
      <c r="S219" s="10" t="str">
        <f>I219</f>
        <v>Richtig</v>
      </c>
      <c r="T219" s="10" t="str">
        <f>J219</f>
        <v>Falsch</v>
      </c>
      <c r="U219" s="10"/>
      <c r="V219" s="10"/>
      <c r="W219" s="10"/>
      <c r="X219" s="10"/>
      <c r="AM219" s="15">
        <f>COUNTIF(AM220:AM223,1)</f>
        <v>0</v>
      </c>
      <c r="AN219" s="15">
        <f>SUM(AN220:AN223)</f>
        <v>3</v>
      </c>
      <c r="AO219" s="77"/>
      <c r="AP219" s="77"/>
    </row>
    <row r="220" spans="1:42" x14ac:dyDescent="0.25">
      <c r="B220" s="128" t="s">
        <v>135</v>
      </c>
      <c r="C220" s="128"/>
      <c r="D220" s="128"/>
      <c r="E220" s="128"/>
      <c r="F220" s="128"/>
      <c r="G220" s="128"/>
      <c r="H220" s="128"/>
      <c r="I220" s="100"/>
      <c r="J220" s="100"/>
      <c r="K220" s="100"/>
      <c r="N220" s="6" t="str">
        <f t="shared" ref="N220:N222" si="109">IF(P220&lt;&gt;"",P220,"")&amp;IF(Q220&lt;&gt;"",Q220,"")</f>
        <v/>
      </c>
      <c r="P220" s="89" t="str">
        <f>IF(AM220=1,"Ihre Antwort ist korrekt :-)",IF(AM220=-1,"Die Antwort ist nicht korrekt",IF(AM220=99,"Weiss nicht","")))</f>
        <v/>
      </c>
      <c r="Q220" s="89" t="str">
        <f>IF(Y220&gt;1,"Bitte nur eine Antwort",IF(AND($AM$2=1,Y220=0),"Antwort fehlt",""))</f>
        <v/>
      </c>
      <c r="R220" s="86" t="s">
        <v>187</v>
      </c>
      <c r="S220" s="18"/>
      <c r="T220" s="18" t="s">
        <v>12</v>
      </c>
      <c r="U220" s="21"/>
      <c r="V220" s="21"/>
      <c r="W220" s="21"/>
      <c r="X220" s="21"/>
      <c r="Y220" s="15">
        <f t="shared" ref="Y220:Y222" si="110">SUM(Z220:AF220)</f>
        <v>0</v>
      </c>
      <c r="Z220" s="19">
        <f t="shared" ref="Z220:AA222" si="111">LEN(TRIM(I220))</f>
        <v>0</v>
      </c>
      <c r="AA220" s="19">
        <f t="shared" si="111"/>
        <v>0</v>
      </c>
      <c r="AB220" s="19"/>
      <c r="AC220" s="19"/>
      <c r="AD220" s="19"/>
      <c r="AE220" s="19"/>
      <c r="AF220" s="19">
        <f>LEN(TRIM(K220))</f>
        <v>0</v>
      </c>
      <c r="AG220" s="18">
        <f t="shared" ref="AG220:AH222" si="112">LEN(TRIM(S220))</f>
        <v>0</v>
      </c>
      <c r="AH220" s="18">
        <f t="shared" si="112"/>
        <v>1</v>
      </c>
      <c r="AI220" s="18"/>
      <c r="AJ220" s="18"/>
      <c r="AK220" s="18"/>
      <c r="AL220" s="18"/>
      <c r="AM220" s="15">
        <f>IF(AND($AM$2=1,$Y$2=1),IF(AND(Z220=AG220,AA220=AH220,AB220=AI220,AC220=AJ220,AD220=AK220,AE220=AL220),1,IF($AF220=1,99,-1)),0)</f>
        <v>0</v>
      </c>
      <c r="AN220" s="15">
        <v>1</v>
      </c>
      <c r="AO220" s="7">
        <v>18</v>
      </c>
      <c r="AP220" s="7">
        <f t="shared" ref="AP220:AP222" si="113">IF(Y220=0,AO220,"")</f>
        <v>18</v>
      </c>
    </row>
    <row r="221" spans="1:42" ht="15" customHeight="1" x14ac:dyDescent="0.25">
      <c r="B221" s="128" t="s">
        <v>186</v>
      </c>
      <c r="C221" s="128"/>
      <c r="D221" s="128"/>
      <c r="E221" s="128"/>
      <c r="F221" s="128"/>
      <c r="G221" s="128"/>
      <c r="H221" s="128"/>
      <c r="I221" s="100"/>
      <c r="J221" s="100"/>
      <c r="K221" s="100"/>
      <c r="N221" s="6" t="str">
        <f t="shared" si="109"/>
        <v/>
      </c>
      <c r="P221" s="89" t="str">
        <f>IF(AM221=1,"Ihre Antwort ist korrekt :-)",IF(AM221=-1,"Die Antwort ist nicht korrekt",IF(AM221=99,"Weiss nicht","")))</f>
        <v/>
      </c>
      <c r="Q221" s="89" t="str">
        <f>IF(Y221&gt;1,"Bitte nur eine Antwort",IF(AND($AM$2=1,Y221=0),"Antwort fehlt",""))</f>
        <v/>
      </c>
      <c r="R221" s="86" t="s">
        <v>187</v>
      </c>
      <c r="S221" s="18" t="s">
        <v>12</v>
      </c>
      <c r="T221" s="18"/>
      <c r="U221" s="21"/>
      <c r="V221" s="21"/>
      <c r="W221" s="21"/>
      <c r="X221" s="21"/>
      <c r="Y221" s="15">
        <f t="shared" si="110"/>
        <v>0</v>
      </c>
      <c r="Z221" s="19">
        <f t="shared" si="111"/>
        <v>0</v>
      </c>
      <c r="AA221" s="19">
        <f t="shared" si="111"/>
        <v>0</v>
      </c>
      <c r="AB221" s="19"/>
      <c r="AC221" s="19"/>
      <c r="AD221" s="19"/>
      <c r="AE221" s="19"/>
      <c r="AF221" s="19">
        <f>LEN(TRIM(K221))</f>
        <v>0</v>
      </c>
      <c r="AG221" s="18">
        <f t="shared" si="112"/>
        <v>1</v>
      </c>
      <c r="AH221" s="18">
        <f t="shared" si="112"/>
        <v>0</v>
      </c>
      <c r="AI221" s="18"/>
      <c r="AJ221" s="18"/>
      <c r="AK221" s="18"/>
      <c r="AL221" s="18"/>
      <c r="AM221" s="15">
        <f t="shared" ref="AM221:AM222" si="114">IF(AND($AM$2=1,$Y$2=1),IF(AND(Z221=AG221,AA221=AH221,AB221=AI221,AC221=AJ221,AD221=AK221,AE221=AL221),1,IF($AF221=1,99,-1)),0)</f>
        <v>0</v>
      </c>
      <c r="AN221" s="15">
        <v>1</v>
      </c>
      <c r="AO221" s="7">
        <v>18</v>
      </c>
      <c r="AP221" s="7">
        <f t="shared" si="113"/>
        <v>18</v>
      </c>
    </row>
    <row r="222" spans="1:42" x14ac:dyDescent="0.25">
      <c r="B222" s="128" t="s">
        <v>149</v>
      </c>
      <c r="C222" s="128"/>
      <c r="D222" s="128"/>
      <c r="E222" s="128"/>
      <c r="F222" s="128"/>
      <c r="G222" s="128"/>
      <c r="H222" s="128"/>
      <c r="I222" s="100"/>
      <c r="J222" s="100"/>
      <c r="K222" s="100"/>
      <c r="N222" s="6" t="str">
        <f t="shared" si="109"/>
        <v/>
      </c>
      <c r="P222" s="89" t="str">
        <f>IF(AM222=1,"Ihre Antwort ist korrekt :-)",IF(AM222=-1,"Die Antwort ist nicht korrekt",IF(AM222=99,"Weiss nicht","")))</f>
        <v/>
      </c>
      <c r="Q222" s="89" t="str">
        <f>IF(Y222&gt;1,"Bitte nur eine Antwort",IF(AND($AM$2=1,Y222=0),"Antwort fehlt",""))</f>
        <v/>
      </c>
      <c r="R222" s="86" t="s">
        <v>187</v>
      </c>
      <c r="S222" s="18"/>
      <c r="T222" s="18" t="s">
        <v>12</v>
      </c>
      <c r="U222" s="21"/>
      <c r="V222" s="21"/>
      <c r="W222" s="21"/>
      <c r="X222" s="21"/>
      <c r="Y222" s="15">
        <f t="shared" si="110"/>
        <v>0</v>
      </c>
      <c r="Z222" s="19">
        <f t="shared" si="111"/>
        <v>0</v>
      </c>
      <c r="AA222" s="19">
        <f t="shared" si="111"/>
        <v>0</v>
      </c>
      <c r="AB222" s="19"/>
      <c r="AC222" s="19"/>
      <c r="AD222" s="19"/>
      <c r="AE222" s="19"/>
      <c r="AF222" s="19">
        <f>LEN(TRIM(K222))</f>
        <v>0</v>
      </c>
      <c r="AG222" s="18">
        <f t="shared" si="112"/>
        <v>0</v>
      </c>
      <c r="AH222" s="18">
        <f t="shared" si="112"/>
        <v>1</v>
      </c>
      <c r="AI222" s="18"/>
      <c r="AJ222" s="18"/>
      <c r="AK222" s="18"/>
      <c r="AL222" s="18"/>
      <c r="AM222" s="15">
        <f t="shared" si="114"/>
        <v>0</v>
      </c>
      <c r="AN222" s="15">
        <v>1</v>
      </c>
      <c r="AO222" s="7">
        <v>18</v>
      </c>
      <c r="AP222" s="7">
        <f t="shared" si="113"/>
        <v>18</v>
      </c>
    </row>
    <row r="223" spans="1:42" ht="15.75" thickBot="1" x14ac:dyDescent="0.3">
      <c r="A223" s="40"/>
      <c r="B223" s="41"/>
      <c r="C223" s="41"/>
      <c r="D223" s="41"/>
      <c r="E223" s="41"/>
      <c r="F223" s="41"/>
      <c r="G223" s="41"/>
      <c r="H223" s="41"/>
      <c r="I223" s="40"/>
      <c r="J223" s="40"/>
      <c r="K223" s="40"/>
      <c r="L223" s="40"/>
      <c r="M223" s="40"/>
      <c r="N223" s="40"/>
      <c r="O223" s="40"/>
      <c r="P223" s="90"/>
      <c r="Q223" s="98"/>
      <c r="R223" s="91" t="s">
        <v>187</v>
      </c>
      <c r="S223" s="57"/>
      <c r="T223" s="57"/>
      <c r="U223" s="57"/>
      <c r="V223" s="57"/>
      <c r="W223" s="57"/>
      <c r="X223" s="57"/>
      <c r="Y223" s="55"/>
      <c r="Z223" s="58"/>
      <c r="AA223" s="58"/>
      <c r="AB223" s="58"/>
      <c r="AC223" s="58"/>
      <c r="AD223" s="58"/>
      <c r="AE223" s="58"/>
      <c r="AF223" s="58"/>
      <c r="AG223" s="57"/>
      <c r="AH223" s="57"/>
      <c r="AI223" s="57"/>
      <c r="AJ223" s="57"/>
      <c r="AK223" s="57"/>
      <c r="AL223" s="57"/>
      <c r="AM223" s="55"/>
      <c r="AN223" s="55"/>
    </row>
    <row r="225" spans="1:21" x14ac:dyDescent="0.25">
      <c r="I225" s="5" t="s">
        <v>174</v>
      </c>
    </row>
    <row r="226" spans="1:21" ht="15" customHeight="1" x14ac:dyDescent="0.25">
      <c r="B226" s="51" t="s">
        <v>141</v>
      </c>
      <c r="C226" s="75"/>
      <c r="D226" s="75"/>
      <c r="E226" s="121" t="s">
        <v>173</v>
      </c>
      <c r="F226" s="121"/>
      <c r="G226" s="121"/>
      <c r="H226" s="122"/>
      <c r="I226" s="103"/>
    </row>
    <row r="228" spans="1:21" ht="15" customHeight="1" x14ac:dyDescent="0.25">
      <c r="B228" s="118" t="str">
        <f>IF(AND(COUNTA(I226)&gt;0,$Y$2=0),"Eine Auswertung ist noch nicht möglich, die Beantwortung ist noch nicht vollständig, das erste Mal bei Frage "&amp;MIN(AP10:AP223)&amp;". Sie können auch 'Weiss nicht' wählen.","")</f>
        <v/>
      </c>
      <c r="C228" s="118"/>
      <c r="D228" s="118"/>
      <c r="E228" s="118"/>
      <c r="F228" s="118"/>
      <c r="G228" s="118"/>
      <c r="H228" s="118"/>
      <c r="I228" s="118"/>
      <c r="J228" s="118"/>
      <c r="K228" s="118"/>
      <c r="L228" s="118"/>
      <c r="M228" s="118"/>
      <c r="N228" s="118"/>
      <c r="O228" s="78"/>
      <c r="P228" s="87"/>
    </row>
    <row r="229" spans="1:21" ht="34.5" customHeight="1" x14ac:dyDescent="0.25">
      <c r="B229" s="105" t="str">
        <f>IF(AND(Y2=1,AM2=1),VLOOKUP(U229,Empf!C:D,2,FALSE),"")</f>
        <v/>
      </c>
      <c r="C229" s="105"/>
      <c r="D229" s="105"/>
      <c r="E229" s="105"/>
      <c r="F229" s="105"/>
      <c r="G229" s="105"/>
      <c r="H229" s="105"/>
      <c r="I229" s="105"/>
      <c r="J229" s="105"/>
      <c r="K229" s="105"/>
      <c r="L229" s="105"/>
      <c r="M229" s="105"/>
      <c r="N229" s="105"/>
      <c r="U229" s="18" t="str">
        <f>U241&amp;U258</f>
        <v>B1A1</v>
      </c>
    </row>
    <row r="230" spans="1:21" ht="15.75" thickBot="1" x14ac:dyDescent="0.3">
      <c r="A230" s="40"/>
      <c r="B230" s="41"/>
      <c r="C230" s="41"/>
      <c r="D230" s="41"/>
      <c r="E230" s="41"/>
      <c r="F230" s="41"/>
      <c r="G230" s="41"/>
      <c r="H230" s="41"/>
      <c r="I230" s="43"/>
      <c r="J230" s="40"/>
      <c r="K230" s="40"/>
      <c r="L230" s="40"/>
    </row>
    <row r="231" spans="1:21" x14ac:dyDescent="0.25">
      <c r="B231" s="20"/>
      <c r="C231" s="20"/>
      <c r="D231" s="20"/>
      <c r="E231" s="20"/>
      <c r="F231" s="20"/>
      <c r="G231" s="20"/>
      <c r="H231" s="20"/>
      <c r="I231" s="3"/>
    </row>
    <row r="232" spans="1:21" x14ac:dyDescent="0.25">
      <c r="B232" s="59" t="s">
        <v>155</v>
      </c>
      <c r="C232" s="59"/>
      <c r="D232" s="127" t="s">
        <v>156</v>
      </c>
      <c r="E232" s="127"/>
      <c r="F232" s="127"/>
      <c r="G232" s="126" t="s">
        <v>154</v>
      </c>
      <c r="H232" s="126"/>
      <c r="I232" s="60" t="s">
        <v>152</v>
      </c>
      <c r="J232" s="60" t="s">
        <v>153</v>
      </c>
      <c r="K232" s="74" t="s">
        <v>170</v>
      </c>
      <c r="L232" s="61"/>
    </row>
    <row r="233" spans="1:21" ht="15" customHeight="1" x14ac:dyDescent="0.25">
      <c r="B233" s="1" t="str">
        <f>B10</f>
        <v>1.   Wer ist beitragspflichtig?</v>
      </c>
      <c r="D233" s="131" t="s">
        <v>142</v>
      </c>
      <c r="E233" s="131"/>
      <c r="F233" s="131"/>
      <c r="G233" s="128" t="s">
        <v>1</v>
      </c>
      <c r="H233" s="128"/>
      <c r="I233" s="22">
        <f>AM10</f>
        <v>0</v>
      </c>
      <c r="J233" s="22">
        <f>AN10</f>
        <v>4</v>
      </c>
      <c r="K233" s="66">
        <f t="shared" ref="K233:K240" si="115">I233/J233</f>
        <v>0</v>
      </c>
    </row>
    <row r="234" spans="1:21" ht="15" customHeight="1" x14ac:dyDescent="0.25">
      <c r="B234" s="1" t="str">
        <f>B17</f>
        <v>2.   Welche Vorgänge sind AHV-pflichtig?</v>
      </c>
      <c r="D234" s="131" t="s">
        <v>142</v>
      </c>
      <c r="E234" s="131"/>
      <c r="F234" s="131"/>
      <c r="G234" s="128" t="s">
        <v>1</v>
      </c>
      <c r="H234" s="128"/>
      <c r="I234" s="22">
        <f>AM17</f>
        <v>0</v>
      </c>
      <c r="J234" s="22">
        <f>AN17</f>
        <v>10</v>
      </c>
      <c r="K234" s="66">
        <f t="shared" si="115"/>
        <v>0</v>
      </c>
    </row>
    <row r="235" spans="1:21" ht="15" customHeight="1" x14ac:dyDescent="0.25">
      <c r="B235" s="1" t="str">
        <f>B30</f>
        <v>3.   Arbeitslosenversicherung ALV</v>
      </c>
      <c r="D235" s="131" t="s">
        <v>142</v>
      </c>
      <c r="E235" s="131"/>
      <c r="F235" s="131"/>
      <c r="G235" s="128" t="s">
        <v>1</v>
      </c>
      <c r="H235" s="128"/>
      <c r="I235" s="22">
        <f>AM30</f>
        <v>0</v>
      </c>
      <c r="J235" s="22">
        <f>AN30</f>
        <v>2</v>
      </c>
      <c r="K235" s="66">
        <f t="shared" si="115"/>
        <v>0</v>
      </c>
    </row>
    <row r="236" spans="1:21" ht="15" customHeight="1" x14ac:dyDescent="0.25">
      <c r="B236" s="1" t="str">
        <f>B48</f>
        <v>4.   Berufsunfallversicherung (BU): Was gilt?</v>
      </c>
      <c r="D236" s="131" t="s">
        <v>142</v>
      </c>
      <c r="E236" s="131"/>
      <c r="F236" s="131"/>
      <c r="G236" s="128" t="s">
        <v>1</v>
      </c>
      <c r="H236" s="128"/>
      <c r="I236" s="22">
        <f>AM48</f>
        <v>0</v>
      </c>
      <c r="J236" s="22">
        <f>AN48</f>
        <v>5</v>
      </c>
      <c r="K236" s="66">
        <f t="shared" si="115"/>
        <v>0</v>
      </c>
    </row>
    <row r="237" spans="1:21" ht="15" customHeight="1" x14ac:dyDescent="0.25">
      <c r="B237" s="1" t="str">
        <f>B56</f>
        <v>5.   Versicherter Lohn nach BVG</v>
      </c>
      <c r="D237" s="131" t="s">
        <v>142</v>
      </c>
      <c r="E237" s="131"/>
      <c r="F237" s="131"/>
      <c r="G237" s="128" t="s">
        <v>1</v>
      </c>
      <c r="H237" s="128"/>
      <c r="I237" s="22">
        <f>AM56</f>
        <v>0</v>
      </c>
      <c r="J237" s="22">
        <f>AN56</f>
        <v>2</v>
      </c>
      <c r="K237" s="66">
        <f t="shared" si="115"/>
        <v>0</v>
      </c>
    </row>
    <row r="238" spans="1:21" ht="15" customHeight="1" x14ac:dyDescent="0.25">
      <c r="B238" s="1" t="str">
        <f>B76</f>
        <v>6.   13. Monatslohn</v>
      </c>
      <c r="D238" s="131" t="s">
        <v>143</v>
      </c>
      <c r="E238" s="131"/>
      <c r="F238" s="131"/>
      <c r="G238" s="128" t="s">
        <v>1</v>
      </c>
      <c r="H238" s="128"/>
      <c r="I238" s="22">
        <f>AM76</f>
        <v>0</v>
      </c>
      <c r="J238" s="22">
        <f>AN76</f>
        <v>1</v>
      </c>
      <c r="K238" s="66">
        <f t="shared" si="115"/>
        <v>0</v>
      </c>
    </row>
    <row r="239" spans="1:21" ht="15" customHeight="1" x14ac:dyDescent="0.25">
      <c r="B239" s="1" t="str">
        <f>B87</f>
        <v>7.   Ferienzuschlag bei Stundenlohn</v>
      </c>
      <c r="D239" s="131" t="s">
        <v>143</v>
      </c>
      <c r="E239" s="131"/>
      <c r="F239" s="131"/>
      <c r="G239" s="128" t="s">
        <v>1</v>
      </c>
      <c r="H239" s="128"/>
      <c r="I239" s="22">
        <f>AM87</f>
        <v>0</v>
      </c>
      <c r="J239" s="22">
        <f>AN87</f>
        <v>2</v>
      </c>
      <c r="K239" s="66">
        <f t="shared" si="115"/>
        <v>0</v>
      </c>
    </row>
    <row r="240" spans="1:21" ht="15" customHeight="1" x14ac:dyDescent="0.25">
      <c r="B240" s="1" t="str">
        <f>B99</f>
        <v>8.   Berechnung der Familienzulagen</v>
      </c>
      <c r="D240" s="131" t="s">
        <v>0</v>
      </c>
      <c r="E240" s="131"/>
      <c r="F240" s="131"/>
      <c r="G240" s="128" t="s">
        <v>1</v>
      </c>
      <c r="H240" s="128"/>
      <c r="I240" s="22">
        <f>AM99</f>
        <v>0</v>
      </c>
      <c r="J240" s="22">
        <f>AN99</f>
        <v>2</v>
      </c>
      <c r="K240" s="66">
        <f t="shared" si="115"/>
        <v>0</v>
      </c>
    </row>
    <row r="241" spans="1:21" ht="15" customHeight="1" x14ac:dyDescent="0.25">
      <c r="B241" s="51" t="s">
        <v>157</v>
      </c>
      <c r="C241" s="51"/>
      <c r="D241" s="62"/>
      <c r="E241" s="62"/>
      <c r="F241" s="62"/>
      <c r="G241" s="63"/>
      <c r="H241" s="63"/>
      <c r="I241" s="64">
        <f>SUM(I233:I240)</f>
        <v>0</v>
      </c>
      <c r="J241" s="64">
        <f>SUM(J233:J240)</f>
        <v>28</v>
      </c>
      <c r="K241" s="65">
        <f>I241/J241</f>
        <v>0</v>
      </c>
      <c r="L241" s="68">
        <f>1-K241</f>
        <v>1</v>
      </c>
      <c r="S241" s="79">
        <v>0.7</v>
      </c>
      <c r="T241" s="79">
        <v>0.9</v>
      </c>
      <c r="U241" s="18" t="str">
        <f>IF(K241&gt;=S241,IF(K241&gt;=T241,"B3","B2"),"B1")</f>
        <v>B1</v>
      </c>
    </row>
    <row r="242" spans="1:21" ht="15" customHeight="1" x14ac:dyDescent="0.25">
      <c r="B242" s="51"/>
      <c r="C242" s="51"/>
      <c r="D242" s="62"/>
      <c r="E242" s="62"/>
      <c r="F242" s="62"/>
      <c r="G242" s="63"/>
      <c r="H242" s="63"/>
      <c r="I242" s="64"/>
      <c r="J242" s="64"/>
      <c r="K242" s="65"/>
    </row>
    <row r="243" spans="1:21" ht="15" customHeight="1" x14ac:dyDescent="0.25">
      <c r="B243" s="51"/>
      <c r="C243" s="51"/>
      <c r="D243" s="62"/>
      <c r="E243" s="62"/>
      <c r="F243" s="62"/>
      <c r="G243" s="63"/>
      <c r="H243" s="63"/>
      <c r="I243" s="64"/>
      <c r="J243" s="64"/>
      <c r="K243" s="65"/>
    </row>
    <row r="244" spans="1:21" ht="15" customHeight="1" x14ac:dyDescent="0.25">
      <c r="B244" s="51"/>
      <c r="C244" s="51"/>
      <c r="D244" s="62"/>
      <c r="E244" s="62"/>
      <c r="F244" s="62"/>
      <c r="G244" s="63"/>
      <c r="H244" s="63"/>
      <c r="I244" s="64"/>
      <c r="J244" s="64"/>
      <c r="K244" s="65"/>
    </row>
    <row r="245" spans="1:21" ht="15" customHeight="1" thickBot="1" x14ac:dyDescent="0.3">
      <c r="A245" s="40"/>
      <c r="B245" s="69"/>
      <c r="C245" s="69"/>
      <c r="D245" s="70"/>
      <c r="E245" s="70"/>
      <c r="F245" s="70"/>
      <c r="G245" s="71"/>
      <c r="H245" s="71"/>
      <c r="I245" s="72"/>
      <c r="J245" s="72"/>
      <c r="K245" s="73"/>
      <c r="L245" s="40"/>
    </row>
    <row r="246" spans="1:21" ht="15" customHeight="1" x14ac:dyDescent="0.25">
      <c r="B246" s="51"/>
      <c r="C246" s="51"/>
      <c r="D246" s="62"/>
      <c r="E246" s="62"/>
      <c r="F246" s="62"/>
      <c r="G246" s="63"/>
      <c r="H246" s="63"/>
      <c r="I246" s="64"/>
      <c r="J246" s="64"/>
      <c r="K246" s="65"/>
    </row>
    <row r="247" spans="1:21" ht="15" customHeight="1" x14ac:dyDescent="0.25">
      <c r="B247" s="59" t="s">
        <v>155</v>
      </c>
      <c r="C247" s="59"/>
      <c r="D247" s="127" t="s">
        <v>156</v>
      </c>
      <c r="E247" s="127"/>
      <c r="F247" s="127"/>
      <c r="G247" s="126" t="s">
        <v>154</v>
      </c>
      <c r="H247" s="126"/>
      <c r="I247" s="60" t="s">
        <v>152</v>
      </c>
      <c r="J247" s="60" t="s">
        <v>153</v>
      </c>
      <c r="K247" s="74" t="s">
        <v>170</v>
      </c>
    </row>
    <row r="248" spans="1:21" ht="15" customHeight="1" x14ac:dyDescent="0.25">
      <c r="B248" s="1" t="str">
        <f>B111</f>
        <v>9.   Privatanteil Geschäftsauto</v>
      </c>
      <c r="D248" s="131" t="s">
        <v>2</v>
      </c>
      <c r="E248" s="131"/>
      <c r="F248" s="131"/>
      <c r="G248" s="128" t="s">
        <v>4</v>
      </c>
      <c r="H248" s="128"/>
      <c r="I248" s="22">
        <f>AM111</f>
        <v>0</v>
      </c>
      <c r="J248" s="22">
        <f>AN111</f>
        <v>1</v>
      </c>
      <c r="K248" s="66">
        <f t="shared" ref="K248:K257" si="116">I248/J248</f>
        <v>0</v>
      </c>
    </row>
    <row r="249" spans="1:21" ht="15" customHeight="1" x14ac:dyDescent="0.25">
      <c r="B249" s="1" t="str">
        <f>B124</f>
        <v>10. Deklarationspflicht auf dem Lohnausweis?</v>
      </c>
      <c r="D249" s="131" t="s">
        <v>2</v>
      </c>
      <c r="E249" s="131"/>
      <c r="F249" s="131"/>
      <c r="G249" s="128" t="s">
        <v>4</v>
      </c>
      <c r="H249" s="128"/>
      <c r="I249" s="22">
        <f>AM124</f>
        <v>0</v>
      </c>
      <c r="J249" s="22">
        <f>AN124</f>
        <v>10</v>
      </c>
      <c r="K249" s="66">
        <f t="shared" si="116"/>
        <v>0</v>
      </c>
    </row>
    <row r="250" spans="1:21" ht="15" customHeight="1" x14ac:dyDescent="0.25">
      <c r="B250" s="1" t="str">
        <f>B138</f>
        <v>11. Lohnausweis: Spesen und Weiterbildung</v>
      </c>
      <c r="D250" s="131" t="s">
        <v>2</v>
      </c>
      <c r="E250" s="131"/>
      <c r="F250" s="131"/>
      <c r="G250" s="128" t="s">
        <v>4</v>
      </c>
      <c r="H250" s="128"/>
      <c r="I250" s="22">
        <f>AM138</f>
        <v>0</v>
      </c>
      <c r="J250" s="22">
        <f>AN138</f>
        <v>6</v>
      </c>
      <c r="K250" s="66">
        <f t="shared" si="116"/>
        <v>0</v>
      </c>
    </row>
    <row r="251" spans="1:21" ht="15" customHeight="1" x14ac:dyDescent="0.25">
      <c r="B251" s="1" t="str">
        <f>B147</f>
        <v>12. Beschränkte und unbeschränkte Steuerpflicht</v>
      </c>
      <c r="D251" s="131" t="s">
        <v>2</v>
      </c>
      <c r="E251" s="131"/>
      <c r="F251" s="131"/>
      <c r="G251" s="128" t="s">
        <v>4</v>
      </c>
      <c r="H251" s="128"/>
      <c r="I251" s="22">
        <f>AM147</f>
        <v>0</v>
      </c>
      <c r="J251" s="22">
        <f>AN147</f>
        <v>3</v>
      </c>
      <c r="K251" s="66">
        <f t="shared" si="116"/>
        <v>0</v>
      </c>
    </row>
    <row r="252" spans="1:21" ht="15" customHeight="1" x14ac:dyDescent="0.25">
      <c r="B252" s="1" t="str">
        <f>B159</f>
        <v>13. Quellensteuertarife: richtig oder falsch?</v>
      </c>
      <c r="D252" s="131" t="s">
        <v>3</v>
      </c>
      <c r="E252" s="131"/>
      <c r="F252" s="131"/>
      <c r="G252" s="128" t="s">
        <v>4</v>
      </c>
      <c r="H252" s="128"/>
      <c r="I252" s="22">
        <f>AM159</f>
        <v>0</v>
      </c>
      <c r="J252" s="22">
        <f>AN159</f>
        <v>5</v>
      </c>
      <c r="K252" s="66">
        <f t="shared" si="116"/>
        <v>0</v>
      </c>
    </row>
    <row r="253" spans="1:21" ht="15" customHeight="1" x14ac:dyDescent="0.25">
      <c r="B253" s="1" t="str">
        <f>B175</f>
        <v>14. Quellensteuer bei Austritt unter dem Monat</v>
      </c>
      <c r="D253" s="131" t="s">
        <v>3</v>
      </c>
      <c r="E253" s="131"/>
      <c r="F253" s="131"/>
      <c r="G253" s="128" t="s">
        <v>4</v>
      </c>
      <c r="H253" s="128"/>
      <c r="I253" s="22">
        <f>AM175</f>
        <v>0</v>
      </c>
      <c r="J253" s="22">
        <f>AN175</f>
        <v>1</v>
      </c>
      <c r="K253" s="66">
        <f t="shared" si="116"/>
        <v>0</v>
      </c>
    </row>
    <row r="254" spans="1:21" ht="15" customHeight="1" x14ac:dyDescent="0.25">
      <c r="B254" s="1" t="str">
        <f>B190</f>
        <v>15. Lohnfortzahlung und Leistungen Dritter</v>
      </c>
      <c r="D254" s="131" t="s">
        <v>145</v>
      </c>
      <c r="E254" s="131"/>
      <c r="F254" s="131"/>
      <c r="G254" s="128" t="s">
        <v>4</v>
      </c>
      <c r="H254" s="128"/>
      <c r="I254" s="22">
        <f>AM190</f>
        <v>0</v>
      </c>
      <c r="J254" s="22">
        <f>AN190</f>
        <v>7</v>
      </c>
      <c r="K254" s="66">
        <f t="shared" si="116"/>
        <v>0</v>
      </c>
    </row>
    <row r="255" spans="1:21" ht="15" customHeight="1" x14ac:dyDescent="0.25">
      <c r="B255" s="1" t="str">
        <f>B200</f>
        <v>16. Sozialversicherungspflicht von Taggeldern</v>
      </c>
      <c r="D255" s="131" t="s">
        <v>145</v>
      </c>
      <c r="E255" s="131"/>
      <c r="F255" s="131"/>
      <c r="G255" s="128" t="s">
        <v>4</v>
      </c>
      <c r="H255" s="128"/>
      <c r="I255" s="22">
        <f>AM200</f>
        <v>0</v>
      </c>
      <c r="J255" s="22">
        <f>AN200</f>
        <v>8</v>
      </c>
      <c r="K255" s="66">
        <f t="shared" si="116"/>
        <v>0</v>
      </c>
    </row>
    <row r="256" spans="1:21" ht="15" customHeight="1" x14ac:dyDescent="0.25">
      <c r="B256" s="1" t="str">
        <f>B211</f>
        <v>17. Abrechnung von Taggeldern</v>
      </c>
      <c r="D256" s="131" t="s">
        <v>145</v>
      </c>
      <c r="E256" s="131"/>
      <c r="F256" s="131"/>
      <c r="G256" s="128" t="s">
        <v>4</v>
      </c>
      <c r="H256" s="128"/>
      <c r="I256" s="22">
        <f>AM211</f>
        <v>0</v>
      </c>
      <c r="J256" s="22">
        <f>AN211</f>
        <v>5</v>
      </c>
      <c r="K256" s="66">
        <f t="shared" si="116"/>
        <v>0</v>
      </c>
    </row>
    <row r="257" spans="1:21" ht="15" customHeight="1" x14ac:dyDescent="0.25">
      <c r="B257" s="1" t="str">
        <f>B219</f>
        <v>18. Abschlussfragen</v>
      </c>
      <c r="D257" s="131" t="s">
        <v>204</v>
      </c>
      <c r="E257" s="131"/>
      <c r="F257" s="131"/>
      <c r="G257" s="128" t="s">
        <v>4</v>
      </c>
      <c r="H257" s="128"/>
      <c r="I257" s="22">
        <f>AM219</f>
        <v>0</v>
      </c>
      <c r="J257" s="22">
        <f>AN219</f>
        <v>3</v>
      </c>
      <c r="K257" s="66">
        <f t="shared" si="116"/>
        <v>0</v>
      </c>
    </row>
    <row r="258" spans="1:21" x14ac:dyDescent="0.25">
      <c r="B258" s="51" t="s">
        <v>169</v>
      </c>
      <c r="C258" s="51"/>
      <c r="D258" s="62"/>
      <c r="E258" s="62"/>
      <c r="F258" s="62"/>
      <c r="G258" s="63"/>
      <c r="H258" s="63"/>
      <c r="I258" s="64">
        <f>SUM(I248:I257)</f>
        <v>0</v>
      </c>
      <c r="J258" s="64">
        <f>SUM(J248:J257)</f>
        <v>49</v>
      </c>
      <c r="K258" s="65">
        <f>I258/J258</f>
        <v>0</v>
      </c>
      <c r="L258" s="68">
        <f>1-K258</f>
        <v>1</v>
      </c>
      <c r="S258" s="79">
        <v>0.7</v>
      </c>
      <c r="T258" s="79">
        <v>0.9</v>
      </c>
      <c r="U258" s="18" t="str">
        <f>IF(K258&gt;=S258,IF(K258&gt;=T258,"A3","A2"),"A1")</f>
        <v>A1</v>
      </c>
    </row>
    <row r="259" spans="1:21" x14ac:dyDescent="0.25">
      <c r="B259" s="51"/>
      <c r="C259" s="51"/>
      <c r="D259" s="62"/>
      <c r="E259" s="62"/>
      <c r="F259" s="62"/>
      <c r="G259" s="63"/>
      <c r="H259" s="63"/>
      <c r="I259" s="64"/>
      <c r="J259" s="64"/>
      <c r="K259" s="65"/>
    </row>
    <row r="260" spans="1:21" x14ac:dyDescent="0.25">
      <c r="B260" s="51"/>
      <c r="C260" s="51"/>
      <c r="D260" s="62"/>
      <c r="E260" s="62"/>
      <c r="F260" s="62"/>
      <c r="G260" s="63"/>
      <c r="H260" s="63"/>
      <c r="I260" s="64"/>
      <c r="J260" s="64"/>
      <c r="K260" s="65"/>
    </row>
    <row r="261" spans="1:21" x14ac:dyDescent="0.25">
      <c r="B261" s="51"/>
      <c r="C261" s="51"/>
      <c r="D261" s="62"/>
      <c r="E261" s="62"/>
      <c r="F261" s="62"/>
      <c r="G261" s="63"/>
      <c r="H261" s="63"/>
      <c r="I261" s="64"/>
      <c r="J261" s="64"/>
      <c r="K261" s="65"/>
    </row>
    <row r="262" spans="1:21" x14ac:dyDescent="0.25">
      <c r="B262" s="51"/>
      <c r="C262" s="51"/>
      <c r="D262" s="62"/>
      <c r="E262" s="62"/>
      <c r="F262" s="62"/>
      <c r="G262" s="63"/>
      <c r="H262" s="63"/>
      <c r="I262" s="64"/>
      <c r="J262" s="64"/>
      <c r="K262" s="65"/>
    </row>
    <row r="263" spans="1:21" ht="15.75" thickBot="1" x14ac:dyDescent="0.3">
      <c r="A263" s="40"/>
      <c r="B263" s="69"/>
      <c r="C263" s="69"/>
      <c r="D263" s="70"/>
      <c r="E263" s="70"/>
      <c r="F263" s="70"/>
      <c r="G263" s="71"/>
      <c r="H263" s="71"/>
      <c r="I263" s="72"/>
      <c r="J263" s="72"/>
      <c r="K263" s="73"/>
      <c r="L263" s="40"/>
    </row>
    <row r="264" spans="1:21" x14ac:dyDescent="0.25">
      <c r="B264" s="51"/>
      <c r="C264" s="51"/>
      <c r="D264" s="62"/>
      <c r="E264" s="62"/>
      <c r="F264" s="62"/>
      <c r="G264" s="63"/>
      <c r="H264" s="63"/>
      <c r="I264" s="64"/>
      <c r="J264" s="64"/>
      <c r="K264" s="65"/>
    </row>
    <row r="265" spans="1:21" x14ac:dyDescent="0.25">
      <c r="B265" s="51" t="s">
        <v>167</v>
      </c>
      <c r="K265" s="67">
        <f>AVERAGE(K241,K258)</f>
        <v>0</v>
      </c>
      <c r="L265" s="68">
        <f>1-K265</f>
        <v>1</v>
      </c>
    </row>
    <row r="269" spans="1:21" ht="15.75" thickBot="1" x14ac:dyDescent="0.3">
      <c r="A269" s="40"/>
      <c r="B269" s="41"/>
      <c r="C269" s="41"/>
      <c r="D269" s="41"/>
      <c r="E269" s="41"/>
      <c r="F269" s="41"/>
      <c r="G269" s="41"/>
      <c r="H269" s="41"/>
      <c r="I269" s="40"/>
      <c r="J269" s="40"/>
      <c r="K269" s="40"/>
      <c r="L269" s="40"/>
    </row>
  </sheetData>
  <mergeCells count="239">
    <mergeCell ref="B10:H10"/>
    <mergeCell ref="B11:H11"/>
    <mergeCell ref="B12:H12"/>
    <mergeCell ref="B13:H13"/>
    <mergeCell ref="B14:H14"/>
    <mergeCell ref="B17:H17"/>
    <mergeCell ref="B24:H24"/>
    <mergeCell ref="B25:H25"/>
    <mergeCell ref="B26:H26"/>
    <mergeCell ref="B27:H27"/>
    <mergeCell ref="B30:H30"/>
    <mergeCell ref="B31:H31"/>
    <mergeCell ref="B18:H18"/>
    <mergeCell ref="B19:H19"/>
    <mergeCell ref="B20:H20"/>
    <mergeCell ref="B21:H21"/>
    <mergeCell ref="B22:H22"/>
    <mergeCell ref="B23:H23"/>
    <mergeCell ref="B41:H41"/>
    <mergeCell ref="B42:H42"/>
    <mergeCell ref="B43:H43"/>
    <mergeCell ref="B44:H44"/>
    <mergeCell ref="B45:H45"/>
    <mergeCell ref="B33:H33"/>
    <mergeCell ref="B34:H34"/>
    <mergeCell ref="B35:H35"/>
    <mergeCell ref="B36:H36"/>
    <mergeCell ref="B37:H37"/>
    <mergeCell ref="B38:H38"/>
    <mergeCell ref="B1:H1"/>
    <mergeCell ref="B16:H16"/>
    <mergeCell ref="B29:H29"/>
    <mergeCell ref="B39:H39"/>
    <mergeCell ref="B84:H84"/>
    <mergeCell ref="B100:H100"/>
    <mergeCell ref="B98:H98"/>
    <mergeCell ref="B86:H86"/>
    <mergeCell ref="B77:H77"/>
    <mergeCell ref="B81:H81"/>
    <mergeCell ref="B82:H82"/>
    <mergeCell ref="B83:H83"/>
    <mergeCell ref="B70:H70"/>
    <mergeCell ref="B71:H71"/>
    <mergeCell ref="B72:H72"/>
    <mergeCell ref="B73:H73"/>
    <mergeCell ref="B76:H76"/>
    <mergeCell ref="B75:H75"/>
    <mergeCell ref="B63:H63"/>
    <mergeCell ref="B50:H50"/>
    <mergeCell ref="B51:H51"/>
    <mergeCell ref="B52:H52"/>
    <mergeCell ref="B53:H53"/>
    <mergeCell ref="B40:H40"/>
    <mergeCell ref="B110:H110"/>
    <mergeCell ref="B111:H111"/>
    <mergeCell ref="B99:H99"/>
    <mergeCell ref="B92:H92"/>
    <mergeCell ref="B101:H101"/>
    <mergeCell ref="B104:H104"/>
    <mergeCell ref="B46:H46"/>
    <mergeCell ref="B47:H47"/>
    <mergeCell ref="B55:H55"/>
    <mergeCell ref="B60:H60"/>
    <mergeCell ref="B67:H67"/>
    <mergeCell ref="B64:H64"/>
    <mergeCell ref="B65:H65"/>
    <mergeCell ref="B66:H66"/>
    <mergeCell ref="B68:H68"/>
    <mergeCell ref="B69:H69"/>
    <mergeCell ref="B56:H56"/>
    <mergeCell ref="B57:H57"/>
    <mergeCell ref="B58:H58"/>
    <mergeCell ref="B59:H59"/>
    <mergeCell ref="B61:H61"/>
    <mergeCell ref="B62:H62"/>
    <mergeCell ref="B48:H48"/>
    <mergeCell ref="B49:H49"/>
    <mergeCell ref="B123:H123"/>
    <mergeCell ref="B125:H125"/>
    <mergeCell ref="B126:H126"/>
    <mergeCell ref="B127:H127"/>
    <mergeCell ref="B128:H128"/>
    <mergeCell ref="B129:H129"/>
    <mergeCell ref="B112:H112"/>
    <mergeCell ref="B113:H113"/>
    <mergeCell ref="B114:H114"/>
    <mergeCell ref="B115:H115"/>
    <mergeCell ref="B116:H116"/>
    <mergeCell ref="B122:H122"/>
    <mergeCell ref="B140:H140"/>
    <mergeCell ref="B141:H141"/>
    <mergeCell ref="B142:H142"/>
    <mergeCell ref="B143:H143"/>
    <mergeCell ref="B130:H130"/>
    <mergeCell ref="B131:H131"/>
    <mergeCell ref="B132:H132"/>
    <mergeCell ref="B133:H133"/>
    <mergeCell ref="B134:H134"/>
    <mergeCell ref="B135:H135"/>
    <mergeCell ref="B87:H87"/>
    <mergeCell ref="B156:H156"/>
    <mergeCell ref="B157:H157"/>
    <mergeCell ref="B175:H175"/>
    <mergeCell ref="B176:H176"/>
    <mergeCell ref="B169:H169"/>
    <mergeCell ref="B170:H170"/>
    <mergeCell ref="B171:H171"/>
    <mergeCell ref="B172:H172"/>
    <mergeCell ref="B148:H148"/>
    <mergeCell ref="B151:H151"/>
    <mergeCell ref="B152:H152"/>
    <mergeCell ref="B153:H153"/>
    <mergeCell ref="B154:H154"/>
    <mergeCell ref="B155:H155"/>
    <mergeCell ref="B149:G149"/>
    <mergeCell ref="B144:H144"/>
    <mergeCell ref="B136:H136"/>
    <mergeCell ref="B137:H137"/>
    <mergeCell ref="B145:H145"/>
    <mergeCell ref="B146:H146"/>
    <mergeCell ref="B147:H147"/>
    <mergeCell ref="B138:H138"/>
    <mergeCell ref="B139:H139"/>
    <mergeCell ref="I160:I161"/>
    <mergeCell ref="J160:J161"/>
    <mergeCell ref="K160:K161"/>
    <mergeCell ref="B193:H193"/>
    <mergeCell ref="B194:H194"/>
    <mergeCell ref="B195:H195"/>
    <mergeCell ref="B196:H196"/>
    <mergeCell ref="S149:S150"/>
    <mergeCell ref="T149:T150"/>
    <mergeCell ref="B191:H191"/>
    <mergeCell ref="B165:H165"/>
    <mergeCell ref="B166:H166"/>
    <mergeCell ref="B167:H167"/>
    <mergeCell ref="B168:H168"/>
    <mergeCell ref="B177:H177"/>
    <mergeCell ref="B178:H178"/>
    <mergeCell ref="B180:H180"/>
    <mergeCell ref="B187:H187"/>
    <mergeCell ref="S160:S161"/>
    <mergeCell ref="T160:T161"/>
    <mergeCell ref="D248:F248"/>
    <mergeCell ref="I61:I62"/>
    <mergeCell ref="I179:I180"/>
    <mergeCell ref="B214:H214"/>
    <mergeCell ref="B215:H215"/>
    <mergeCell ref="B216:H216"/>
    <mergeCell ref="B211:H211"/>
    <mergeCell ref="I115:I116"/>
    <mergeCell ref="I68:I69"/>
    <mergeCell ref="B207:H207"/>
    <mergeCell ref="B208:H208"/>
    <mergeCell ref="B200:H200"/>
    <mergeCell ref="B212:H212"/>
    <mergeCell ref="B213:H213"/>
    <mergeCell ref="B201:H201"/>
    <mergeCell ref="B202:H202"/>
    <mergeCell ref="B203:H203"/>
    <mergeCell ref="B204:H204"/>
    <mergeCell ref="B205:H205"/>
    <mergeCell ref="B206:H206"/>
    <mergeCell ref="B197:H197"/>
    <mergeCell ref="B159:H159"/>
    <mergeCell ref="B160:H160"/>
    <mergeCell ref="B162:H162"/>
    <mergeCell ref="G257:H257"/>
    <mergeCell ref="I33:I34"/>
    <mergeCell ref="I40:I41"/>
    <mergeCell ref="I79:I80"/>
    <mergeCell ref="B78:H78"/>
    <mergeCell ref="G250:H250"/>
    <mergeCell ref="G251:H251"/>
    <mergeCell ref="G252:H252"/>
    <mergeCell ref="G253:H253"/>
    <mergeCell ref="G254:H254"/>
    <mergeCell ref="G255:H255"/>
    <mergeCell ref="D257:F257"/>
    <mergeCell ref="G233:H233"/>
    <mergeCell ref="G234:H234"/>
    <mergeCell ref="G235:H235"/>
    <mergeCell ref="G236:H236"/>
    <mergeCell ref="G237:H237"/>
    <mergeCell ref="G238:H238"/>
    <mergeCell ref="G239:H239"/>
    <mergeCell ref="G240:H240"/>
    <mergeCell ref="G248:H248"/>
    <mergeCell ref="D255:F255"/>
    <mergeCell ref="D256:F256"/>
    <mergeCell ref="B192:H192"/>
    <mergeCell ref="G232:H232"/>
    <mergeCell ref="D232:F232"/>
    <mergeCell ref="D247:F247"/>
    <mergeCell ref="G247:H247"/>
    <mergeCell ref="G256:H256"/>
    <mergeCell ref="B219:H219"/>
    <mergeCell ref="B220:H220"/>
    <mergeCell ref="B221:H221"/>
    <mergeCell ref="B222:H222"/>
    <mergeCell ref="G249:H249"/>
    <mergeCell ref="D249:F249"/>
    <mergeCell ref="D250:F250"/>
    <mergeCell ref="D251:F251"/>
    <mergeCell ref="D252:F252"/>
    <mergeCell ref="D253:F253"/>
    <mergeCell ref="D254:F254"/>
    <mergeCell ref="D233:F233"/>
    <mergeCell ref="D234:F234"/>
    <mergeCell ref="D235:F235"/>
    <mergeCell ref="D236:F236"/>
    <mergeCell ref="D237:F237"/>
    <mergeCell ref="D238:F238"/>
    <mergeCell ref="D239:F239"/>
    <mergeCell ref="D240:F240"/>
    <mergeCell ref="B229:N229"/>
    <mergeCell ref="I106:I107"/>
    <mergeCell ref="J106:J107"/>
    <mergeCell ref="G7:H7"/>
    <mergeCell ref="B7:F7"/>
    <mergeCell ref="B79:H80"/>
    <mergeCell ref="B124:H124"/>
    <mergeCell ref="B228:N228"/>
    <mergeCell ref="B2:N2"/>
    <mergeCell ref="B3:N3"/>
    <mergeCell ref="B4:N4"/>
    <mergeCell ref="B5:N5"/>
    <mergeCell ref="I89:I90"/>
    <mergeCell ref="J89:J90"/>
    <mergeCell ref="I94:I95"/>
    <mergeCell ref="J94:J95"/>
    <mergeCell ref="I101:I102"/>
    <mergeCell ref="J101:J102"/>
    <mergeCell ref="E226:H226"/>
    <mergeCell ref="B163:H163"/>
    <mergeCell ref="B164:H164"/>
    <mergeCell ref="I149:I150"/>
    <mergeCell ref="J149:J150"/>
    <mergeCell ref="K149:K150"/>
  </mergeCells>
  <conditionalFormatting sqref="N11:N14">
    <cfRule type="expression" dxfId="59" priority="60">
      <formula>$Q11&lt;&gt;""</formula>
    </cfRule>
  </conditionalFormatting>
  <conditionalFormatting sqref="N11:N14">
    <cfRule type="expression" dxfId="58" priority="59">
      <formula>$P11="Ihre Antwort ist korrekt :-)"</formula>
    </cfRule>
  </conditionalFormatting>
  <conditionalFormatting sqref="N18:N27">
    <cfRule type="expression" dxfId="57" priority="58">
      <formula>$Q18&lt;&gt;""</formula>
    </cfRule>
  </conditionalFormatting>
  <conditionalFormatting sqref="N18:N27">
    <cfRule type="expression" dxfId="56" priority="57">
      <formula>$P18="Ihre Antwort ist korrekt :-)"</formula>
    </cfRule>
  </conditionalFormatting>
  <conditionalFormatting sqref="N34">
    <cfRule type="expression" dxfId="55" priority="56">
      <formula>$Q34&lt;&gt;""</formula>
    </cfRule>
  </conditionalFormatting>
  <conditionalFormatting sqref="N34">
    <cfRule type="expression" dxfId="54" priority="55">
      <formula>$P34="Ihre Antwort ist korrekt :-)"</formula>
    </cfRule>
  </conditionalFormatting>
  <conditionalFormatting sqref="N41">
    <cfRule type="expression" dxfId="53" priority="54">
      <formula>$Q41&lt;&gt;""</formula>
    </cfRule>
  </conditionalFormatting>
  <conditionalFormatting sqref="N41">
    <cfRule type="expression" dxfId="52" priority="53">
      <formula>$P41="Ihre Antwort ist korrekt :-)"</formula>
    </cfRule>
  </conditionalFormatting>
  <conditionalFormatting sqref="N220:N222">
    <cfRule type="expression" dxfId="51" priority="1">
      <formula>$P220="Ihre Antwort ist korrekt :-)"</formula>
    </cfRule>
  </conditionalFormatting>
  <conditionalFormatting sqref="N49:N53">
    <cfRule type="expression" dxfId="50" priority="52">
      <formula>$Q49&lt;&gt;""</formula>
    </cfRule>
  </conditionalFormatting>
  <conditionalFormatting sqref="N49:N53">
    <cfRule type="expression" dxfId="49" priority="51">
      <formula>$P49="Ihre Antwort ist korrekt :-)"</formula>
    </cfRule>
  </conditionalFormatting>
  <conditionalFormatting sqref="N62">
    <cfRule type="expression" dxfId="48" priority="50">
      <formula>$Q62&lt;&gt;""</formula>
    </cfRule>
  </conditionalFormatting>
  <conditionalFormatting sqref="N62">
    <cfRule type="expression" dxfId="47" priority="49">
      <formula>$P62="Ihre Antwort ist korrekt :-)"</formula>
    </cfRule>
  </conditionalFormatting>
  <conditionalFormatting sqref="N69">
    <cfRule type="expression" dxfId="46" priority="48">
      <formula>$Q69&lt;&gt;""</formula>
    </cfRule>
  </conditionalFormatting>
  <conditionalFormatting sqref="N69">
    <cfRule type="expression" dxfId="45" priority="47">
      <formula>$P69="Ihre Antwort ist korrekt :-)"</formula>
    </cfRule>
  </conditionalFormatting>
  <conditionalFormatting sqref="N80">
    <cfRule type="expression" dxfId="44" priority="46">
      <formula>$Q80&lt;&gt;""</formula>
    </cfRule>
  </conditionalFormatting>
  <conditionalFormatting sqref="N80">
    <cfRule type="expression" dxfId="43" priority="45">
      <formula>$P80="Ihre Antwort ist korrekt :-)"</formula>
    </cfRule>
  </conditionalFormatting>
  <conditionalFormatting sqref="N91">
    <cfRule type="expression" dxfId="42" priority="44">
      <formula>$Q91&lt;&gt;""</formula>
    </cfRule>
  </conditionalFormatting>
  <conditionalFormatting sqref="N91">
    <cfRule type="expression" dxfId="41" priority="43">
      <formula>$P91="Ihre Antwort ist korrekt :-)"</formula>
    </cfRule>
  </conditionalFormatting>
  <conditionalFormatting sqref="N96">
    <cfRule type="expression" dxfId="40" priority="42">
      <formula>$Q96&lt;&gt;""</formula>
    </cfRule>
  </conditionalFormatting>
  <conditionalFormatting sqref="N96">
    <cfRule type="expression" dxfId="39" priority="41">
      <formula>$P96="Ihre Antwort ist korrekt :-)"</formula>
    </cfRule>
  </conditionalFormatting>
  <conditionalFormatting sqref="N103">
    <cfRule type="expression" dxfId="38" priority="40">
      <formula>$Q103&lt;&gt;""</formula>
    </cfRule>
  </conditionalFormatting>
  <conditionalFormatting sqref="N103">
    <cfRule type="expression" dxfId="37" priority="39">
      <formula>$P103="Ihre Antwort ist korrekt :-)"</formula>
    </cfRule>
  </conditionalFormatting>
  <conditionalFormatting sqref="N108">
    <cfRule type="expression" dxfId="36" priority="38">
      <formula>$Q108&lt;&gt;""</formula>
    </cfRule>
  </conditionalFormatting>
  <conditionalFormatting sqref="N108">
    <cfRule type="expression" dxfId="35" priority="37">
      <formula>$P108="Ihre Antwort ist korrekt :-)"</formula>
    </cfRule>
  </conditionalFormatting>
  <conditionalFormatting sqref="N116">
    <cfRule type="expression" dxfId="34" priority="36">
      <formula>$Q116&lt;&gt;""</formula>
    </cfRule>
  </conditionalFormatting>
  <conditionalFormatting sqref="N116">
    <cfRule type="expression" dxfId="33" priority="35">
      <formula>$P116="Ihre Antwort ist korrekt :-)"</formula>
    </cfRule>
  </conditionalFormatting>
  <conditionalFormatting sqref="N126">
    <cfRule type="expression" dxfId="32" priority="34">
      <formula>$Q126&lt;&gt;""</formula>
    </cfRule>
  </conditionalFormatting>
  <conditionalFormatting sqref="N126">
    <cfRule type="expression" dxfId="31" priority="33">
      <formula>$P126="Ihre Antwort ist korrekt :-)"</formula>
    </cfRule>
  </conditionalFormatting>
  <conditionalFormatting sqref="N127:N135">
    <cfRule type="expression" dxfId="30" priority="32">
      <formula>$Q127&lt;&gt;""</formula>
    </cfRule>
  </conditionalFormatting>
  <conditionalFormatting sqref="N127:N135">
    <cfRule type="expression" dxfId="29" priority="31">
      <formula>$P127="Ihre Antwort ist korrekt :-)"</formula>
    </cfRule>
  </conditionalFormatting>
  <conditionalFormatting sqref="N139:N144">
    <cfRule type="expression" dxfId="28" priority="30">
      <formula>$Q139&lt;&gt;""</formula>
    </cfRule>
  </conditionalFormatting>
  <conditionalFormatting sqref="N139:N144">
    <cfRule type="expression" dxfId="27" priority="29">
      <formula>$P139="Ihre Antwort ist korrekt :-)"</formula>
    </cfRule>
  </conditionalFormatting>
  <conditionalFormatting sqref="N152">
    <cfRule type="expression" dxfId="26" priority="28">
      <formula>$Q152&lt;&gt;""</formula>
    </cfRule>
  </conditionalFormatting>
  <conditionalFormatting sqref="N152">
    <cfRule type="expression" dxfId="25" priority="27">
      <formula>$P152="Ihre Antwort ist korrekt :-)"</formula>
    </cfRule>
  </conditionalFormatting>
  <conditionalFormatting sqref="N154">
    <cfRule type="expression" dxfId="24" priority="26">
      <formula>$Q154&lt;&gt;""</formula>
    </cfRule>
  </conditionalFormatting>
  <conditionalFormatting sqref="N154">
    <cfRule type="expression" dxfId="23" priority="25">
      <formula>$P154="Ihre Antwort ist korrekt :-)"</formula>
    </cfRule>
  </conditionalFormatting>
  <conditionalFormatting sqref="N156">
    <cfRule type="expression" dxfId="22" priority="24">
      <formula>$Q156&lt;&gt;""</formula>
    </cfRule>
  </conditionalFormatting>
  <conditionalFormatting sqref="N156">
    <cfRule type="expression" dxfId="21" priority="23">
      <formula>$P156="Ihre Antwort ist korrekt :-)"</formula>
    </cfRule>
  </conditionalFormatting>
  <conditionalFormatting sqref="N163">
    <cfRule type="expression" dxfId="20" priority="22">
      <formula>$Q163&lt;&gt;""</formula>
    </cfRule>
  </conditionalFormatting>
  <conditionalFormatting sqref="N163">
    <cfRule type="expression" dxfId="19" priority="21">
      <formula>$P163="Ihre Antwort ist korrekt :-)"</formula>
    </cfRule>
  </conditionalFormatting>
  <conditionalFormatting sqref="N165">
    <cfRule type="expression" dxfId="18" priority="20">
      <formula>$Q165&lt;&gt;""</formula>
    </cfRule>
  </conditionalFormatting>
  <conditionalFormatting sqref="N165">
    <cfRule type="expression" dxfId="17" priority="19">
      <formula>$P165="Ihre Antwort ist korrekt :-)"</formula>
    </cfRule>
  </conditionalFormatting>
  <conditionalFormatting sqref="N167">
    <cfRule type="expression" dxfId="16" priority="18">
      <formula>$Q167&lt;&gt;""</formula>
    </cfRule>
  </conditionalFormatting>
  <conditionalFormatting sqref="N167">
    <cfRule type="expression" dxfId="15" priority="17">
      <formula>$P167="Ihre Antwort ist korrekt :-)"</formula>
    </cfRule>
  </conditionalFormatting>
  <conditionalFormatting sqref="N169">
    <cfRule type="expression" dxfId="14" priority="16">
      <formula>$Q169&lt;&gt;""</formula>
    </cfRule>
  </conditionalFormatting>
  <conditionalFormatting sqref="N169">
    <cfRule type="expression" dxfId="13" priority="15">
      <formula>$P169="Ihre Antwort ist korrekt :-)"</formula>
    </cfRule>
  </conditionalFormatting>
  <conditionalFormatting sqref="N171">
    <cfRule type="expression" dxfId="12" priority="14">
      <formula>$Q171&lt;&gt;""</formula>
    </cfRule>
  </conditionalFormatting>
  <conditionalFormatting sqref="N171">
    <cfRule type="expression" dxfId="11" priority="13">
      <formula>$P171="Ihre Antwort ist korrekt :-)"</formula>
    </cfRule>
  </conditionalFormatting>
  <conditionalFormatting sqref="N180">
    <cfRule type="expression" dxfId="10" priority="12">
      <formula>$Q180&lt;&gt;""</formula>
    </cfRule>
  </conditionalFormatting>
  <conditionalFormatting sqref="N180">
    <cfRule type="expression" dxfId="9" priority="11">
      <formula>$P180="Ihre Antwort ist korrekt :-)"</formula>
    </cfRule>
  </conditionalFormatting>
  <conditionalFormatting sqref="N191">
    <cfRule type="expression" dxfId="8" priority="10">
      <formula>$Q191&lt;&gt;""</formula>
    </cfRule>
  </conditionalFormatting>
  <conditionalFormatting sqref="N191">
    <cfRule type="expression" dxfId="7" priority="9">
      <formula>$P191="Ihre Antwort ist korrekt :-)"</formula>
    </cfRule>
  </conditionalFormatting>
  <conditionalFormatting sqref="N192:N197">
    <cfRule type="expression" dxfId="6" priority="8">
      <formula>$Q192&lt;&gt;""</formula>
    </cfRule>
  </conditionalFormatting>
  <conditionalFormatting sqref="N192:N197">
    <cfRule type="expression" dxfId="5" priority="7">
      <formula>$P192="Ihre Antwort ist korrekt :-)"</formula>
    </cfRule>
  </conditionalFormatting>
  <conditionalFormatting sqref="N201:N208">
    <cfRule type="expression" dxfId="4" priority="6">
      <formula>$Q201&lt;&gt;""</formula>
    </cfRule>
  </conditionalFormatting>
  <conditionalFormatting sqref="N201:N208">
    <cfRule type="expression" dxfId="3" priority="5">
      <formula>$P201="Ihre Antwort ist korrekt :-)"</formula>
    </cfRule>
  </conditionalFormatting>
  <conditionalFormatting sqref="N212:N216">
    <cfRule type="expression" dxfId="2" priority="4">
      <formula>$Q212&lt;&gt;""</formula>
    </cfRule>
  </conditionalFormatting>
  <conditionalFormatting sqref="N212:N216">
    <cfRule type="expression" dxfId="1" priority="3">
      <formula>$P212="Ihre Antwort ist korrekt :-)"</formula>
    </cfRule>
  </conditionalFormatting>
  <conditionalFormatting sqref="N220:N222">
    <cfRule type="expression" dxfId="0" priority="2">
      <formula>$Q220&lt;&gt;""</formula>
    </cfRule>
  </conditionalFormatting>
  <pageMargins left="0.7" right="0.7" top="0.78740157499999996" bottom="0.78740157499999996" header="0.3" footer="0.3"/>
  <pageSetup paperSize="9" scale="53" fitToHeight="0" orientation="portrait" horizontalDpi="0" verticalDpi="0" r:id="rId1"/>
  <headerFooter>
    <oddFooter xml:space="preserve">&amp;LCopyright Weka Business Media AG / &amp;D </oddFooter>
  </headerFooter>
  <rowBreaks count="3" manualBreakCount="3">
    <brk id="85" max="16383" man="1"/>
    <brk id="173" max="16383" man="1"/>
    <brk id="2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2:D10"/>
  <sheetViews>
    <sheetView topLeftCell="B1" zoomScale="170" zoomScaleNormal="170" workbookViewId="0">
      <selection activeCell="D10" sqref="D10"/>
    </sheetView>
  </sheetViews>
  <sheetFormatPr baseColWidth="10" defaultRowHeight="15" x14ac:dyDescent="0.25"/>
  <cols>
    <col min="1" max="3" width="11.42578125" style="5"/>
    <col min="4" max="4" width="85.7109375" customWidth="1"/>
  </cols>
  <sheetData>
    <row r="2" spans="1:4" ht="30" x14ac:dyDescent="0.25">
      <c r="A2" s="5" t="s">
        <v>176</v>
      </c>
      <c r="B2" s="5" t="s">
        <v>14</v>
      </c>
      <c r="C2" s="5" t="str">
        <f>A2&amp;B2</f>
        <v>B1A1</v>
      </c>
      <c r="D2" s="1" t="s">
        <v>182</v>
      </c>
    </row>
    <row r="3" spans="1:4" x14ac:dyDescent="0.25">
      <c r="A3" s="5" t="s">
        <v>176</v>
      </c>
      <c r="B3" s="5" t="s">
        <v>15</v>
      </c>
      <c r="C3" s="5" t="str">
        <f t="shared" ref="C3:C10" si="0">A3&amp;B3</f>
        <v>B1A2</v>
      </c>
      <c r="D3" s="1" t="s">
        <v>183</v>
      </c>
    </row>
    <row r="4" spans="1:4" x14ac:dyDescent="0.25">
      <c r="A4" s="5" t="s">
        <v>176</v>
      </c>
      <c r="B4" s="5" t="s">
        <v>16</v>
      </c>
      <c r="C4" s="5" t="str">
        <f t="shared" si="0"/>
        <v>B1A3</v>
      </c>
      <c r="D4" s="1" t="s">
        <v>183</v>
      </c>
    </row>
    <row r="5" spans="1:4" x14ac:dyDescent="0.25">
      <c r="A5" s="5" t="s">
        <v>177</v>
      </c>
      <c r="B5" s="5" t="s">
        <v>14</v>
      </c>
      <c r="C5" s="5" t="str">
        <f t="shared" si="0"/>
        <v>B2A1</v>
      </c>
      <c r="D5" s="1" t="s">
        <v>184</v>
      </c>
    </row>
    <row r="6" spans="1:4" ht="30" x14ac:dyDescent="0.25">
      <c r="A6" s="5" t="s">
        <v>177</v>
      </c>
      <c r="B6" s="5" t="s">
        <v>15</v>
      </c>
      <c r="C6" s="5" t="str">
        <f t="shared" si="0"/>
        <v>B2A2</v>
      </c>
      <c r="D6" s="1" t="s">
        <v>185</v>
      </c>
    </row>
    <row r="7" spans="1:4" ht="30" x14ac:dyDescent="0.25">
      <c r="A7" s="5" t="s">
        <v>177</v>
      </c>
      <c r="B7" s="5" t="s">
        <v>16</v>
      </c>
      <c r="C7" s="5" t="str">
        <f t="shared" si="0"/>
        <v>B2A3</v>
      </c>
      <c r="D7" s="1" t="s">
        <v>185</v>
      </c>
    </row>
    <row r="8" spans="1:4" x14ac:dyDescent="0.25">
      <c r="A8" s="5" t="s">
        <v>178</v>
      </c>
      <c r="B8" s="5" t="s">
        <v>14</v>
      </c>
      <c r="C8" s="5" t="str">
        <f t="shared" si="0"/>
        <v>B3A1</v>
      </c>
      <c r="D8" s="1" t="s">
        <v>184</v>
      </c>
    </row>
    <row r="9" spans="1:4" ht="30" x14ac:dyDescent="0.25">
      <c r="A9" s="5" t="s">
        <v>178</v>
      </c>
      <c r="B9" s="5" t="s">
        <v>15</v>
      </c>
      <c r="C9" s="5" t="str">
        <f t="shared" si="0"/>
        <v>B3A2</v>
      </c>
      <c r="D9" s="1" t="s">
        <v>185</v>
      </c>
    </row>
    <row r="10" spans="1:4" ht="45" x14ac:dyDescent="0.25">
      <c r="A10" s="5" t="s">
        <v>178</v>
      </c>
      <c r="B10" s="5" t="s">
        <v>16</v>
      </c>
      <c r="C10" s="5" t="str">
        <f t="shared" si="0"/>
        <v>B3A3</v>
      </c>
      <c r="D10" s="1" t="s">
        <v>181</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Test</vt:lpstr>
      <vt:lpstr>Empf</vt:lpstr>
      <vt:lpstr>Test!Druckbereich</vt:lpstr>
    </vt:vector>
  </TitlesOfParts>
  <Company>WEKA MEDIA GmbH &amp; Co. KG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Sabine</dc:creator>
  <cp:lastModifiedBy>Bernhard, Sabine</cp:lastModifiedBy>
  <dcterms:created xsi:type="dcterms:W3CDTF">2022-07-12T11:25:55Z</dcterms:created>
  <dcterms:modified xsi:type="dcterms:W3CDTF">2022-07-12T11:25:55Z</dcterms:modified>
</cp:coreProperties>
</file>